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3.bin" ContentType="application/vnd.openxmlformats-officedocument.spreadsheetml.customProperty"/>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ustomProperty6.bin" ContentType="application/vnd.openxmlformats-officedocument.spreadsheetml.customProperty"/>
  <Override PartName="/xl/drawings/drawing7.xml" ContentType="application/vnd.openxmlformats-officedocument.drawing+xml"/>
  <Override PartName="/xl/customProperty7.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66925"/>
  <mc:AlternateContent xmlns:mc="http://schemas.openxmlformats.org/markup-compatibility/2006">
    <mc:Choice Requires="x15">
      <x15ac:absPath xmlns:x15ac="http://schemas.microsoft.com/office/spreadsheetml/2010/11/ac" url="Z:\Operations\Finance\Fund Team\0. Fund Templates\00 Current Templates\"/>
    </mc:Choice>
  </mc:AlternateContent>
  <xr:revisionPtr revIDLastSave="0" documentId="8_{429A20D0-F904-4FED-B3FD-66004273F190}" xr6:coauthVersionLast="47" xr6:coauthVersionMax="47" xr10:uidLastSave="{00000000-0000-0000-0000-000000000000}"/>
  <bookViews>
    <workbookView xWindow="-120" yWindow="-120" windowWidth="29040" windowHeight="15840" tabRatio="642" firstSheet="2" activeTab="3" xr2:uid="{F95775A8-3D24-479A-87F1-B98A2A0731EC}"/>
  </bookViews>
  <sheets>
    <sheet name="How to Guide " sheetId="1" r:id="rId1"/>
    <sheet name="EXAMPLE Budget vs Actual" sheetId="7" state="hidden" r:id="rId2"/>
    <sheet name="Chart1" sheetId="9" r:id="rId3"/>
    <sheet name="1. Budget" sheetId="3" r:id="rId4"/>
    <sheet name="2. Risk Analysis" sheetId="4" state="hidden" r:id="rId5"/>
    <sheet name="3. Project Report" sheetId="5" state="hidden" r:id="rId6"/>
    <sheet name="4. Claim Form" sheetId="6" state="hidden" r:id="rId7"/>
    <sheet name="Sheet1" sheetId="8" state="hidden" r:id="rId8"/>
  </sheets>
  <externalReferences>
    <externalReference r:id="rId9"/>
    <externalReference r:id="rId10"/>
  </externalReferences>
  <definedNames>
    <definedName name="Disability">[1]Lists!$A$5:$A$7</definedName>
    <definedName name="Distype" localSheetId="6">#REF!</definedName>
    <definedName name="Distype" localSheetId="0">#REF!</definedName>
    <definedName name="Distype">#REF!</definedName>
    <definedName name="Disyes">[1]Lists!$A$27:$A$34</definedName>
    <definedName name="Employ" localSheetId="6">#REF!</definedName>
    <definedName name="Employ" localSheetId="0">#REF!</definedName>
    <definedName name="Employ">#REF!</definedName>
    <definedName name="Ethnic" localSheetId="6">#REF!</definedName>
    <definedName name="Ethnic" localSheetId="0">#REF!</definedName>
    <definedName name="Ethnic">#REF!</definedName>
    <definedName name="Ethnicity">[1]Lists!$A$9:$A$25</definedName>
    <definedName name="example" localSheetId="6">[2]Sheet2!#REF!</definedName>
    <definedName name="example" localSheetId="0">[2]Sheet2!#REF!</definedName>
    <definedName name="example">[2]Sheet2!#REF!</definedName>
    <definedName name="Gend" localSheetId="6">#REF!</definedName>
    <definedName name="Gend" localSheetId="0">#REF!</definedName>
    <definedName name="Gend">#REF!</definedName>
    <definedName name="Gender" localSheetId="6">#REF!</definedName>
    <definedName name="Gender" localSheetId="0">#REF!</definedName>
    <definedName name="Gender">#REF!</definedName>
    <definedName name="ggg" localSheetId="3">[2]Sheet2!#REF!</definedName>
    <definedName name="ggg" localSheetId="6">[2]Sheet2!#REF!</definedName>
    <definedName name="ggg" localSheetId="1">[2]Sheet2!#REF!</definedName>
    <definedName name="ggg" localSheetId="0">[2]Sheet2!#REF!</definedName>
    <definedName name="ggg">[2]Sheet2!#REF!</definedName>
    <definedName name="Lives" localSheetId="6">#REF!</definedName>
    <definedName name="Lives" localSheetId="0">#REF!</definedName>
    <definedName name="Lives">#REF!</definedName>
    <definedName name="Nations">[1]Lists!$A$40:$A$47</definedName>
    <definedName name="Orientation" localSheetId="6">#REF!</definedName>
    <definedName name="Orientation" localSheetId="0">#REF!</definedName>
    <definedName name="Orientation">#REF!</definedName>
    <definedName name="_xlnm.Print_Area" localSheetId="6">'4. Claim Form'!$A$1:$F$45</definedName>
    <definedName name="_xlnm.Print_Area" localSheetId="0">'How to Guide '!$B$1:$C$23</definedName>
    <definedName name="Regions">[1]Lists!$A$49:$A$60</definedName>
    <definedName name="Wales" localSheetId="3">[2]Sheet2!#REF!</definedName>
    <definedName name="Wales" localSheetId="6">[2]Sheet2!#REF!</definedName>
    <definedName name="Wales" localSheetId="1">[2]Sheet2!#REF!</definedName>
    <definedName name="Wales" localSheetId="0">[2]Sheet2!#REF!</definedName>
    <definedName name="Wales">[2]Sheet2!#REF!</definedName>
    <definedName name="Welsh">[1]Lists!$A$36:$A$38</definedName>
    <definedName name="Yes" localSheetId="6">#REF!</definedName>
    <definedName name="Yes" localSheetId="0">#REF!</definedName>
    <definedName name="Yes">#REF!</definedName>
    <definedName name="YesNo" localSheetId="3">[2]Sheet2!#REF!</definedName>
    <definedName name="YesNo" localSheetId="6">[2]Sheet2!#REF!</definedName>
    <definedName name="YesNo" localSheetId="1">[2]Sheet2!#REF!</definedName>
    <definedName name="YesNo" localSheetId="0">[2]Sheet2!#REF!</definedName>
    <definedName name="YesNo">[2]Sheet2!#REF!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8" i="3" l="1"/>
  <c r="G77" i="3"/>
  <c r="G76" i="3"/>
  <c r="G75" i="3"/>
  <c r="G74" i="3"/>
  <c r="G73" i="3"/>
  <c r="G72" i="3"/>
  <c r="G71" i="3"/>
  <c r="G70" i="3"/>
  <c r="G69" i="3"/>
  <c r="G68" i="3"/>
  <c r="G67" i="3"/>
  <c r="F62" i="3"/>
  <c r="G66" i="3"/>
  <c r="G65" i="3"/>
  <c r="G64" i="3"/>
  <c r="G63" i="3"/>
  <c r="G62" i="3"/>
  <c r="G61" i="3"/>
  <c r="G60" i="3"/>
  <c r="G59" i="3"/>
  <c r="G58" i="3"/>
  <c r="G57" i="3"/>
  <c r="G56" i="3"/>
  <c r="G55" i="3"/>
  <c r="G54" i="3"/>
  <c r="G53" i="3"/>
  <c r="G52" i="3"/>
  <c r="G51" i="3"/>
  <c r="G50" i="3"/>
  <c r="G49" i="3"/>
  <c r="G48" i="3"/>
  <c r="F52" i="3"/>
  <c r="G79" i="3"/>
  <c r="F43" i="3"/>
  <c r="F21" i="3"/>
  <c r="F13" i="3"/>
  <c r="G16" i="3"/>
  <c r="F42" i="3"/>
  <c r="F17" i="3"/>
  <c r="F18" i="3"/>
  <c r="F19" i="3"/>
  <c r="F20" i="3"/>
  <c r="F12" i="3"/>
  <c r="F16" i="3"/>
  <c r="G42" i="3" l="1"/>
  <c r="R77" i="3" l="1"/>
  <c r="F77" i="3"/>
  <c r="Q77" i="3" s="1"/>
  <c r="F48" i="3"/>
  <c r="F49" i="3"/>
  <c r="G43" i="3"/>
  <c r="F177" i="3"/>
  <c r="R76" i="3"/>
  <c r="F76" i="3"/>
  <c r="Q76" i="3" s="1"/>
  <c r="R75" i="3"/>
  <c r="Q75" i="3"/>
  <c r="F75" i="3"/>
  <c r="R74" i="3"/>
  <c r="F74" i="3"/>
  <c r="Q74" i="3" s="1"/>
  <c r="R73" i="3"/>
  <c r="F73" i="3"/>
  <c r="Q73" i="3" s="1"/>
  <c r="R72" i="3"/>
  <c r="F72" i="3"/>
  <c r="Q72" i="3" s="1"/>
  <c r="R71" i="3"/>
  <c r="F71" i="3"/>
  <c r="Q71" i="3" s="1"/>
  <c r="R70" i="3"/>
  <c r="F70" i="3"/>
  <c r="Q70" i="3" s="1"/>
  <c r="R69" i="3"/>
  <c r="F69" i="3"/>
  <c r="R68" i="3"/>
  <c r="F68" i="3"/>
  <c r="Q68" i="3" s="1"/>
  <c r="R67" i="3"/>
  <c r="F67" i="3"/>
  <c r="R66" i="3"/>
  <c r="F66" i="3"/>
  <c r="Q66" i="3" s="1"/>
  <c r="R65" i="3"/>
  <c r="F65" i="3"/>
  <c r="R64" i="3"/>
  <c r="F64" i="3"/>
  <c r="Q64" i="3" s="1"/>
  <c r="R63" i="3"/>
  <c r="F63" i="3"/>
  <c r="Q63" i="3" s="1"/>
  <c r="R62" i="3"/>
  <c r="R61" i="3"/>
  <c r="F61" i="3"/>
  <c r="Q61" i="3" s="1"/>
  <c r="R60" i="3"/>
  <c r="F60" i="3"/>
  <c r="R59" i="3"/>
  <c r="F59" i="3"/>
  <c r="Q59" i="3" s="1"/>
  <c r="R58" i="3"/>
  <c r="F58" i="3"/>
  <c r="Q58" i="3" s="1"/>
  <c r="E30" i="6"/>
  <c r="D28" i="6"/>
  <c r="P43" i="3"/>
  <c r="O43" i="3"/>
  <c r="N43" i="3"/>
  <c r="M43" i="3"/>
  <c r="L43" i="3"/>
  <c r="K43" i="3"/>
  <c r="J43" i="3"/>
  <c r="I43" i="3"/>
  <c r="R42" i="3"/>
  <c r="R43" i="3" s="1"/>
  <c r="Q42" i="3"/>
  <c r="Q43" i="3" s="1"/>
  <c r="D22" i="6"/>
  <c r="P33" i="3"/>
  <c r="O33" i="3"/>
  <c r="N33" i="3"/>
  <c r="M33" i="3"/>
  <c r="L33" i="3"/>
  <c r="K33" i="3"/>
  <c r="J33" i="3"/>
  <c r="I33" i="3"/>
  <c r="R31" i="3"/>
  <c r="S31" i="3" s="1"/>
  <c r="Q31" i="3"/>
  <c r="Q30" i="3"/>
  <c r="R30" i="3"/>
  <c r="S30" i="3" s="1"/>
  <c r="R29" i="3"/>
  <c r="S29" i="3" s="1"/>
  <c r="Q29" i="3"/>
  <c r="R28" i="3"/>
  <c r="S28" i="3" s="1"/>
  <c r="Q28" i="3"/>
  <c r="R27" i="3"/>
  <c r="R26" i="3"/>
  <c r="F27" i="3"/>
  <c r="Q27" i="3" s="1"/>
  <c r="F26" i="3"/>
  <c r="P154" i="7"/>
  <c r="O154" i="7"/>
  <c r="N154" i="7"/>
  <c r="M154" i="7"/>
  <c r="L154" i="7"/>
  <c r="K154" i="7"/>
  <c r="J154" i="7"/>
  <c r="I154" i="7"/>
  <c r="P148" i="7"/>
  <c r="O148" i="7"/>
  <c r="N148" i="7"/>
  <c r="M148" i="7"/>
  <c r="L148" i="7"/>
  <c r="K148" i="7"/>
  <c r="J148" i="7"/>
  <c r="I148" i="7"/>
  <c r="R147" i="7"/>
  <c r="F147" i="7"/>
  <c r="Q147" i="7" s="1"/>
  <c r="R146" i="7"/>
  <c r="F146" i="7"/>
  <c r="Q146" i="7" s="1"/>
  <c r="R145" i="7"/>
  <c r="F145" i="7"/>
  <c r="R144" i="7"/>
  <c r="Q144" i="7"/>
  <c r="F144" i="7"/>
  <c r="R143" i="7"/>
  <c r="F143" i="7"/>
  <c r="Q143" i="7" s="1"/>
  <c r="S142" i="7"/>
  <c r="R142" i="7"/>
  <c r="F142" i="7"/>
  <c r="Q142" i="7" s="1"/>
  <c r="R141" i="7"/>
  <c r="F141" i="7"/>
  <c r="R140" i="7"/>
  <c r="F140" i="7"/>
  <c r="S140" i="7" s="1"/>
  <c r="R139" i="7"/>
  <c r="F139" i="7"/>
  <c r="Q139" i="7" s="1"/>
  <c r="R138" i="7"/>
  <c r="F138" i="7"/>
  <c r="P135" i="7"/>
  <c r="O135" i="7"/>
  <c r="N135" i="7"/>
  <c r="M135" i="7"/>
  <c r="L135" i="7"/>
  <c r="K135" i="7"/>
  <c r="J135" i="7"/>
  <c r="I135" i="7"/>
  <c r="R134" i="7"/>
  <c r="Q134" i="7"/>
  <c r="F134" i="7"/>
  <c r="R133" i="7"/>
  <c r="F133" i="7"/>
  <c r="R132" i="7"/>
  <c r="F132" i="7"/>
  <c r="Q132" i="7" s="1"/>
  <c r="R131" i="7"/>
  <c r="F131" i="7"/>
  <c r="R130" i="7"/>
  <c r="Q130" i="7"/>
  <c r="F130" i="7"/>
  <c r="R129" i="7"/>
  <c r="Q129" i="7"/>
  <c r="F129" i="7"/>
  <c r="S129" i="7" s="1"/>
  <c r="R128" i="7"/>
  <c r="F128" i="7"/>
  <c r="Q128" i="7" s="1"/>
  <c r="R127" i="7"/>
  <c r="F127" i="7"/>
  <c r="R126" i="7"/>
  <c r="Q126" i="7"/>
  <c r="F126" i="7"/>
  <c r="S126" i="7" s="1"/>
  <c r="R125" i="7"/>
  <c r="F125" i="7"/>
  <c r="F135" i="7" s="1"/>
  <c r="P122" i="7"/>
  <c r="O122" i="7"/>
  <c r="N122" i="7"/>
  <c r="M122" i="7"/>
  <c r="L122" i="7"/>
  <c r="K122" i="7"/>
  <c r="J122" i="7"/>
  <c r="I122" i="7"/>
  <c r="R121" i="7"/>
  <c r="F121" i="7"/>
  <c r="R120" i="7"/>
  <c r="Q120" i="7"/>
  <c r="F120" i="7"/>
  <c r="S120" i="7" s="1"/>
  <c r="R119" i="7"/>
  <c r="F119" i="7"/>
  <c r="Q119" i="7" s="1"/>
  <c r="S118" i="7"/>
  <c r="R118" i="7"/>
  <c r="F118" i="7"/>
  <c r="Q118" i="7" s="1"/>
  <c r="R117" i="7"/>
  <c r="F117" i="7"/>
  <c r="R116" i="7"/>
  <c r="F116" i="7"/>
  <c r="S116" i="7" s="1"/>
  <c r="R115" i="7"/>
  <c r="Q115" i="7"/>
  <c r="F115" i="7"/>
  <c r="R114" i="7"/>
  <c r="F114" i="7"/>
  <c r="Q114" i="7" s="1"/>
  <c r="R113" i="7"/>
  <c r="F113" i="7"/>
  <c r="Q113" i="7" s="1"/>
  <c r="R112" i="7"/>
  <c r="F112" i="7"/>
  <c r="P109" i="7"/>
  <c r="O109" i="7"/>
  <c r="N109" i="7"/>
  <c r="M109" i="7"/>
  <c r="L109" i="7"/>
  <c r="K109" i="7"/>
  <c r="J109" i="7"/>
  <c r="I109" i="7"/>
  <c r="S108" i="7"/>
  <c r="R108" i="7"/>
  <c r="F108" i="7"/>
  <c r="Q108" i="7" s="1"/>
  <c r="R107" i="7"/>
  <c r="S107" i="7" s="1"/>
  <c r="F107" i="7"/>
  <c r="Q107" i="7" s="1"/>
  <c r="R106" i="7"/>
  <c r="F106" i="7"/>
  <c r="S106" i="7" s="1"/>
  <c r="R105" i="7"/>
  <c r="F105" i="7"/>
  <c r="Q105" i="7" s="1"/>
  <c r="R104" i="7"/>
  <c r="F104" i="7"/>
  <c r="Q104" i="7" s="1"/>
  <c r="R103" i="7"/>
  <c r="F103" i="7"/>
  <c r="Q103" i="7" s="1"/>
  <c r="R102" i="7"/>
  <c r="Q102" i="7"/>
  <c r="F102" i="7"/>
  <c r="R101" i="7"/>
  <c r="Q101" i="7"/>
  <c r="F101" i="7"/>
  <c r="R100" i="7"/>
  <c r="F100" i="7"/>
  <c r="Q100" i="7" s="1"/>
  <c r="R99" i="7"/>
  <c r="F99" i="7"/>
  <c r="P96" i="7"/>
  <c r="O96" i="7"/>
  <c r="N96" i="7"/>
  <c r="M96" i="7"/>
  <c r="L96" i="7"/>
  <c r="K96" i="7"/>
  <c r="J96" i="7"/>
  <c r="I96" i="7"/>
  <c r="R95" i="7"/>
  <c r="Q95" i="7"/>
  <c r="F95" i="7"/>
  <c r="R94" i="7"/>
  <c r="S94" i="7" s="1"/>
  <c r="F94" i="7"/>
  <c r="Q94" i="7" s="1"/>
  <c r="R93" i="7"/>
  <c r="F93" i="7"/>
  <c r="Q93" i="7" s="1"/>
  <c r="R92" i="7"/>
  <c r="F92" i="7"/>
  <c r="S92" i="7" s="1"/>
  <c r="R91" i="7"/>
  <c r="Q91" i="7"/>
  <c r="F91" i="7"/>
  <c r="R90" i="7"/>
  <c r="F90" i="7"/>
  <c r="Q90" i="7" s="1"/>
  <c r="R89" i="7"/>
  <c r="F89" i="7"/>
  <c r="Q89" i="7" s="1"/>
  <c r="R88" i="7"/>
  <c r="Q88" i="7"/>
  <c r="F88" i="7"/>
  <c r="R87" i="7"/>
  <c r="F87" i="7"/>
  <c r="Q87" i="7" s="1"/>
  <c r="R86" i="7"/>
  <c r="F86" i="7"/>
  <c r="P83" i="7"/>
  <c r="O83" i="7"/>
  <c r="N83" i="7"/>
  <c r="M83" i="7"/>
  <c r="L83" i="7"/>
  <c r="K83" i="7"/>
  <c r="J83" i="7"/>
  <c r="I83" i="7"/>
  <c r="R82" i="7"/>
  <c r="Q82" i="7"/>
  <c r="F82" i="7"/>
  <c r="R81" i="7"/>
  <c r="Q81" i="7"/>
  <c r="F81" i="7"/>
  <c r="R80" i="7"/>
  <c r="F80" i="7"/>
  <c r="Q80" i="7" s="1"/>
  <c r="R79" i="7"/>
  <c r="F79" i="7"/>
  <c r="Q79" i="7" s="1"/>
  <c r="R78" i="7"/>
  <c r="Q78" i="7"/>
  <c r="F78" i="7"/>
  <c r="R77" i="7"/>
  <c r="Q77" i="7"/>
  <c r="F77" i="7"/>
  <c r="R76" i="7"/>
  <c r="F76" i="7"/>
  <c r="Q76" i="7" s="1"/>
  <c r="R75" i="7"/>
  <c r="F75" i="7"/>
  <c r="Q75" i="7" s="1"/>
  <c r="R74" i="7"/>
  <c r="F74" i="7"/>
  <c r="R73" i="7"/>
  <c r="F73" i="7"/>
  <c r="S73" i="7" s="1"/>
  <c r="P70" i="7"/>
  <c r="O70" i="7"/>
  <c r="N70" i="7"/>
  <c r="M70" i="7"/>
  <c r="L70" i="7"/>
  <c r="K70" i="7"/>
  <c r="J70" i="7"/>
  <c r="I70" i="7"/>
  <c r="S69" i="7"/>
  <c r="R69" i="7"/>
  <c r="F69" i="7"/>
  <c r="Q69" i="7" s="1"/>
  <c r="R68" i="7"/>
  <c r="Q68" i="7"/>
  <c r="F68" i="7"/>
  <c r="R67" i="7"/>
  <c r="F67" i="7"/>
  <c r="Q67" i="7" s="1"/>
  <c r="R66" i="7"/>
  <c r="F66" i="7"/>
  <c r="Q66" i="7" s="1"/>
  <c r="R65" i="7"/>
  <c r="F65" i="7"/>
  <c r="Q65" i="7" s="1"/>
  <c r="R64" i="7"/>
  <c r="F64" i="7"/>
  <c r="S64" i="7" s="1"/>
  <c r="R63" i="7"/>
  <c r="Q63" i="7"/>
  <c r="F63" i="7"/>
  <c r="R62" i="7"/>
  <c r="F62" i="7"/>
  <c r="Q62" i="7" s="1"/>
  <c r="R61" i="7"/>
  <c r="F61" i="7"/>
  <c r="Q61" i="7" s="1"/>
  <c r="R60" i="7"/>
  <c r="F60" i="7"/>
  <c r="P57" i="7"/>
  <c r="O57" i="7"/>
  <c r="N57" i="7"/>
  <c r="M57" i="7"/>
  <c r="L57" i="7"/>
  <c r="K57" i="7"/>
  <c r="J57" i="7"/>
  <c r="I57" i="7"/>
  <c r="R56" i="7"/>
  <c r="F56" i="7"/>
  <c r="Q56" i="7" s="1"/>
  <c r="R55" i="7"/>
  <c r="F55" i="7"/>
  <c r="Q55" i="7" s="1"/>
  <c r="R54" i="7"/>
  <c r="F54" i="7"/>
  <c r="R53" i="7"/>
  <c r="Q53" i="7"/>
  <c r="F53" i="7"/>
  <c r="R52" i="7"/>
  <c r="F52" i="7"/>
  <c r="Q52" i="7" s="1"/>
  <c r="R51" i="7"/>
  <c r="F51" i="7"/>
  <c r="Q51" i="7" s="1"/>
  <c r="R50" i="7"/>
  <c r="F50" i="7"/>
  <c r="R49" i="7"/>
  <c r="F49" i="7"/>
  <c r="Q49" i="7" s="1"/>
  <c r="R48" i="7"/>
  <c r="F48" i="7"/>
  <c r="Q48" i="7" s="1"/>
  <c r="R47" i="7"/>
  <c r="F47" i="7"/>
  <c r="Q47" i="7" s="1"/>
  <c r="R46" i="7"/>
  <c r="F46" i="7"/>
  <c r="P36" i="7"/>
  <c r="O36" i="7"/>
  <c r="N36" i="7"/>
  <c r="M36" i="7"/>
  <c r="L36" i="7"/>
  <c r="K36" i="7"/>
  <c r="J36" i="7"/>
  <c r="I36" i="7"/>
  <c r="R35" i="7"/>
  <c r="R36" i="7" s="1"/>
  <c r="Q35" i="7"/>
  <c r="Q36" i="7" s="1"/>
  <c r="F35" i="7"/>
  <c r="F36" i="7" s="1"/>
  <c r="P29" i="7"/>
  <c r="O29" i="7"/>
  <c r="N29" i="7"/>
  <c r="M29" i="7"/>
  <c r="L29" i="7"/>
  <c r="K29" i="7"/>
  <c r="J29" i="7"/>
  <c r="J31" i="7" s="1"/>
  <c r="I29" i="7"/>
  <c r="R28" i="7"/>
  <c r="F28" i="7"/>
  <c r="S28" i="7" s="1"/>
  <c r="R27" i="7"/>
  <c r="F27" i="7"/>
  <c r="R26" i="7"/>
  <c r="Q26" i="7"/>
  <c r="F26" i="7"/>
  <c r="R25" i="7"/>
  <c r="F25" i="7"/>
  <c r="R24" i="7"/>
  <c r="F24" i="7"/>
  <c r="R23" i="7"/>
  <c r="Q23" i="7"/>
  <c r="F23" i="7"/>
  <c r="R22" i="7"/>
  <c r="F22" i="7"/>
  <c r="P19" i="7"/>
  <c r="P31" i="7" s="1"/>
  <c r="P39" i="7" s="1"/>
  <c r="P155" i="7" s="1"/>
  <c r="O19" i="7"/>
  <c r="N19" i="7"/>
  <c r="N31" i="7" s="1"/>
  <c r="M19" i="7"/>
  <c r="M31" i="7" s="1"/>
  <c r="L19" i="7"/>
  <c r="L31" i="7" s="1"/>
  <c r="K19" i="7"/>
  <c r="J19" i="7"/>
  <c r="I19" i="7"/>
  <c r="I31" i="7" s="1"/>
  <c r="R18" i="7"/>
  <c r="F18" i="7"/>
  <c r="R17" i="7"/>
  <c r="Q17" i="7"/>
  <c r="F17" i="7"/>
  <c r="S17" i="7" s="1"/>
  <c r="R16" i="7"/>
  <c r="F16" i="7"/>
  <c r="S16" i="7" s="1"/>
  <c r="R15" i="7"/>
  <c r="F15" i="7"/>
  <c r="Q15" i="7" s="1"/>
  <c r="R14" i="7"/>
  <c r="F14" i="7"/>
  <c r="S14" i="7" s="1"/>
  <c r="R13" i="7"/>
  <c r="F13" i="7"/>
  <c r="R12" i="7"/>
  <c r="R19" i="7" s="1"/>
  <c r="Q12" i="7"/>
  <c r="F12" i="7"/>
  <c r="S73" i="3" l="1"/>
  <c r="S74" i="3"/>
  <c r="S59" i="3"/>
  <c r="S60" i="3"/>
  <c r="S71" i="3"/>
  <c r="S61" i="3"/>
  <c r="S72" i="3"/>
  <c r="S69" i="3"/>
  <c r="S77" i="3"/>
  <c r="S67" i="3"/>
  <c r="S75" i="3"/>
  <c r="S64" i="3"/>
  <c r="S76" i="3"/>
  <c r="S68" i="3"/>
  <c r="S66" i="3"/>
  <c r="S58" i="3"/>
  <c r="S70" i="3"/>
  <c r="S62" i="3"/>
  <c r="Q69" i="3"/>
  <c r="S65" i="3"/>
  <c r="S63" i="3"/>
  <c r="Q60" i="3"/>
  <c r="Q65" i="3"/>
  <c r="Q62" i="3"/>
  <c r="Q67" i="3"/>
  <c r="E28" i="6"/>
  <c r="S42" i="3"/>
  <c r="S43" i="3" s="1"/>
  <c r="F33" i="3"/>
  <c r="S27" i="3"/>
  <c r="Q26" i="3"/>
  <c r="Q33" i="3" s="1"/>
  <c r="S26" i="3"/>
  <c r="R33" i="3"/>
  <c r="N39" i="7"/>
  <c r="N155" i="7" s="1"/>
  <c r="J39" i="7"/>
  <c r="J155" i="7" s="1"/>
  <c r="R155" i="7" s="1"/>
  <c r="L39" i="7"/>
  <c r="L155" i="7" s="1"/>
  <c r="R122" i="7"/>
  <c r="S112" i="7"/>
  <c r="S99" i="7"/>
  <c r="S86" i="7"/>
  <c r="S74" i="7"/>
  <c r="R70" i="7"/>
  <c r="S46" i="7"/>
  <c r="R57" i="7"/>
  <c r="Q46" i="7"/>
  <c r="M39" i="7"/>
  <c r="M155" i="7" s="1"/>
  <c r="I39" i="7"/>
  <c r="I155" i="7" s="1"/>
  <c r="S23" i="7"/>
  <c r="S22" i="7"/>
  <c r="S13" i="7"/>
  <c r="Q16" i="7"/>
  <c r="Q22" i="7"/>
  <c r="S27" i="7"/>
  <c r="S50" i="7"/>
  <c r="S52" i="7"/>
  <c r="S54" i="7"/>
  <c r="S60" i="7"/>
  <c r="S62" i="7"/>
  <c r="Q74" i="7"/>
  <c r="R109" i="7"/>
  <c r="Q106" i="7"/>
  <c r="Q116" i="7"/>
  <c r="Q125" i="7"/>
  <c r="S131" i="7"/>
  <c r="S132" i="7"/>
  <c r="S134" i="7"/>
  <c r="Q140" i="7"/>
  <c r="S145" i="7"/>
  <c r="S146" i="7"/>
  <c r="L150" i="7"/>
  <c r="L156" i="7" s="1"/>
  <c r="S12" i="7"/>
  <c r="S19" i="7" s="1"/>
  <c r="Q13" i="7"/>
  <c r="S18" i="7"/>
  <c r="K31" i="7"/>
  <c r="K39" i="7" s="1"/>
  <c r="K155" i="7" s="1"/>
  <c r="O31" i="7"/>
  <c r="O39" i="7" s="1"/>
  <c r="O155" i="7" s="1"/>
  <c r="R29" i="7"/>
  <c r="R31" i="7" s="1"/>
  <c r="R39" i="7" s="1"/>
  <c r="S24" i="7"/>
  <c r="S26" i="7"/>
  <c r="Q27" i="7"/>
  <c r="S35" i="7"/>
  <c r="S36" i="7" s="1"/>
  <c r="S49" i="7"/>
  <c r="Q50" i="7"/>
  <c r="S51" i="7"/>
  <c r="Q54" i="7"/>
  <c r="Q60" i="7"/>
  <c r="Q70" i="7" s="1"/>
  <c r="S61" i="7"/>
  <c r="S63" i="7"/>
  <c r="Q64" i="7"/>
  <c r="Q73" i="7"/>
  <c r="S78" i="7"/>
  <c r="S80" i="7"/>
  <c r="S82" i="7"/>
  <c r="R96" i="7"/>
  <c r="S91" i="7"/>
  <c r="Q92" i="7"/>
  <c r="S93" i="7"/>
  <c r="S100" i="7"/>
  <c r="S102" i="7"/>
  <c r="Q112" i="7"/>
  <c r="S113" i="7"/>
  <c r="S121" i="7"/>
  <c r="R135" i="7"/>
  <c r="S127" i="7"/>
  <c r="S128" i="7"/>
  <c r="S130" i="7"/>
  <c r="S133" i="7"/>
  <c r="S144" i="7"/>
  <c r="F29" i="7"/>
  <c r="P157" i="7"/>
  <c r="S68" i="7"/>
  <c r="S79" i="7"/>
  <c r="S81" i="7"/>
  <c r="S88" i="7"/>
  <c r="S117" i="7"/>
  <c r="Q133" i="7"/>
  <c r="P150" i="7"/>
  <c r="P156" i="7" s="1"/>
  <c r="S141" i="7"/>
  <c r="S15" i="7"/>
  <c r="F19" i="7"/>
  <c r="F31" i="7" s="1"/>
  <c r="F39" i="7" s="1"/>
  <c r="F155" i="7" s="1"/>
  <c r="F148" i="7"/>
  <c r="Q138" i="7"/>
  <c r="J150" i="7"/>
  <c r="J156" i="7" s="1"/>
  <c r="N150" i="7"/>
  <c r="N156" i="7" s="1"/>
  <c r="N157" i="7" s="1"/>
  <c r="Q14" i="7"/>
  <c r="Q18" i="7"/>
  <c r="Q24" i="7"/>
  <c r="Q28" i="7"/>
  <c r="S53" i="7"/>
  <c r="S66" i="7"/>
  <c r="F70" i="7"/>
  <c r="S76" i="7"/>
  <c r="S87" i="7"/>
  <c r="S95" i="7"/>
  <c r="S101" i="7"/>
  <c r="S114" i="7"/>
  <c r="R148" i="7"/>
  <c r="K150" i="7"/>
  <c r="K156" i="7" s="1"/>
  <c r="O150" i="7"/>
  <c r="O156" i="7" s="1"/>
  <c r="Q25" i="7"/>
  <c r="S48" i="7"/>
  <c r="S56" i="7"/>
  <c r="S65" i="7"/>
  <c r="S67" i="7"/>
  <c r="R83" i="7"/>
  <c r="S75" i="7"/>
  <c r="S77" i="7"/>
  <c r="F96" i="7"/>
  <c r="Q86" i="7"/>
  <c r="S90" i="7"/>
  <c r="F109" i="7"/>
  <c r="Q99" i="7"/>
  <c r="S104" i="7"/>
  <c r="S115" i="7"/>
  <c r="S119" i="7"/>
  <c r="S138" i="7"/>
  <c r="S25" i="7"/>
  <c r="S47" i="7"/>
  <c r="S55" i="7"/>
  <c r="F83" i="7"/>
  <c r="S89" i="7"/>
  <c r="S103" i="7"/>
  <c r="S105" i="7"/>
  <c r="F122" i="7"/>
  <c r="I150" i="7"/>
  <c r="I156" i="7" s="1"/>
  <c r="M150" i="7"/>
  <c r="M156" i="7" s="1"/>
  <c r="F57" i="7"/>
  <c r="Q117" i="7"/>
  <c r="Q121" i="7"/>
  <c r="S125" i="7"/>
  <c r="Q127" i="7"/>
  <c r="Q135" i="7" s="1"/>
  <c r="Q131" i="7"/>
  <c r="S139" i="7"/>
  <c r="Q141" i="7"/>
  <c r="S143" i="7"/>
  <c r="Q145" i="7"/>
  <c r="S147" i="7"/>
  <c r="S33" i="3" l="1"/>
  <c r="M157" i="7"/>
  <c r="L157" i="7"/>
  <c r="Q83" i="7"/>
  <c r="S70" i="7"/>
  <c r="Q57" i="7"/>
  <c r="K157" i="7"/>
  <c r="Q155" i="7"/>
  <c r="O157" i="7"/>
  <c r="S29" i="7"/>
  <c r="S155" i="7"/>
  <c r="S135" i="7"/>
  <c r="S57" i="7"/>
  <c r="S83" i="7"/>
  <c r="Q29" i="7"/>
  <c r="R156" i="7"/>
  <c r="R157" i="7" s="1"/>
  <c r="Q96" i="7"/>
  <c r="S96" i="7"/>
  <c r="S109" i="7"/>
  <c r="Q156" i="7"/>
  <c r="Q122" i="7"/>
  <c r="Q109" i="7"/>
  <c r="Q19" i="7"/>
  <c r="S148" i="7"/>
  <c r="R150" i="7"/>
  <c r="I157" i="7"/>
  <c r="S122" i="7"/>
  <c r="S31" i="7"/>
  <c r="S39" i="7" s="1"/>
  <c r="F150" i="7"/>
  <c r="Q148" i="7"/>
  <c r="J157" i="7"/>
  <c r="Q150" i="7" l="1"/>
  <c r="Q157" i="7"/>
  <c r="Q31" i="7"/>
  <c r="Q39" i="7" s="1"/>
  <c r="S150" i="7"/>
  <c r="G144" i="7"/>
  <c r="G140" i="7"/>
  <c r="G134" i="7"/>
  <c r="G130" i="7"/>
  <c r="G126" i="7"/>
  <c r="G120" i="7"/>
  <c r="G116" i="7"/>
  <c r="G147" i="7"/>
  <c r="G143" i="7"/>
  <c r="G139" i="7"/>
  <c r="G133" i="7"/>
  <c r="G129" i="7"/>
  <c r="G125" i="7"/>
  <c r="G119" i="7"/>
  <c r="G115" i="7"/>
  <c r="G105" i="7"/>
  <c r="G101" i="7"/>
  <c r="G95" i="7"/>
  <c r="G91" i="7"/>
  <c r="G87" i="7"/>
  <c r="G81" i="7"/>
  <c r="G77" i="7"/>
  <c r="G73" i="7"/>
  <c r="G67" i="7"/>
  <c r="G63" i="7"/>
  <c r="G53" i="7"/>
  <c r="G49" i="7"/>
  <c r="G146" i="7"/>
  <c r="G142" i="7"/>
  <c r="G138" i="7"/>
  <c r="G132" i="7"/>
  <c r="G128" i="7"/>
  <c r="G118" i="7"/>
  <c r="G114" i="7"/>
  <c r="G108" i="7"/>
  <c r="G104" i="7"/>
  <c r="G100" i="7"/>
  <c r="G94" i="7"/>
  <c r="G90" i="7"/>
  <c r="G86" i="7"/>
  <c r="G80" i="7"/>
  <c r="G76" i="7"/>
  <c r="G66" i="7"/>
  <c r="G62" i="7"/>
  <c r="G56" i="7"/>
  <c r="G52" i="7"/>
  <c r="G48" i="7"/>
  <c r="G107" i="7"/>
  <c r="G106" i="7"/>
  <c r="G99" i="7"/>
  <c r="G93" i="7"/>
  <c r="G92" i="7"/>
  <c r="G51" i="7"/>
  <c r="G50" i="7"/>
  <c r="G35" i="7"/>
  <c r="G36" i="7" s="1"/>
  <c r="G27" i="7"/>
  <c r="G23" i="7"/>
  <c r="G17" i="7"/>
  <c r="G13" i="7"/>
  <c r="G75" i="7"/>
  <c r="G74" i="7"/>
  <c r="G65" i="7"/>
  <c r="G64" i="7"/>
  <c r="G28" i="7"/>
  <c r="G24" i="7"/>
  <c r="F156" i="7"/>
  <c r="G79" i="7"/>
  <c r="G78" i="7"/>
  <c r="G69" i="7"/>
  <c r="G68" i="7"/>
  <c r="G61" i="7"/>
  <c r="G60" i="7"/>
  <c r="G26" i="7"/>
  <c r="G22" i="7"/>
  <c r="G16" i="7"/>
  <c r="G12" i="7"/>
  <c r="G141" i="7"/>
  <c r="G121" i="7"/>
  <c r="G117" i="7"/>
  <c r="G103" i="7"/>
  <c r="G102" i="7"/>
  <c r="G89" i="7"/>
  <c r="G88" i="7"/>
  <c r="G55" i="7"/>
  <c r="G54" i="7"/>
  <c r="G47" i="7"/>
  <c r="G46" i="7"/>
  <c r="G25" i="7"/>
  <c r="G15" i="7"/>
  <c r="G145" i="7"/>
  <c r="G131" i="7"/>
  <c r="G127" i="7"/>
  <c r="G113" i="7"/>
  <c r="G112" i="7"/>
  <c r="G82" i="7"/>
  <c r="G18" i="7"/>
  <c r="G14" i="7"/>
  <c r="G96" i="7" l="1"/>
  <c r="G19" i="7"/>
  <c r="G57" i="7"/>
  <c r="G83" i="7"/>
  <c r="G70" i="7"/>
  <c r="G122" i="7"/>
  <c r="G29" i="7"/>
  <c r="G31" i="7" s="1"/>
  <c r="G39" i="7" s="1"/>
  <c r="S156" i="7"/>
  <c r="S157" i="7" s="1"/>
  <c r="F157" i="7"/>
  <c r="G109" i="7"/>
  <c r="G148" i="7"/>
  <c r="G135" i="7"/>
  <c r="G150" i="7" l="1"/>
  <c r="F160" i="3" l="1"/>
  <c r="Q160" i="3" s="1"/>
  <c r="F161" i="3"/>
  <c r="Q161" i="3" s="1"/>
  <c r="F162" i="3"/>
  <c r="Q162" i="3" s="1"/>
  <c r="F163" i="3"/>
  <c r="Q163" i="3" s="1"/>
  <c r="F164" i="3"/>
  <c r="Q164" i="3" s="1"/>
  <c r="F165" i="3"/>
  <c r="Q165" i="3" s="1"/>
  <c r="F166" i="3"/>
  <c r="Q166" i="3" s="1"/>
  <c r="F167" i="3"/>
  <c r="Q167" i="3" s="1"/>
  <c r="F168" i="3"/>
  <c r="Q168" i="3" s="1"/>
  <c r="F169" i="3"/>
  <c r="Q169" i="3" s="1"/>
  <c r="F147" i="3"/>
  <c r="Q147" i="3" s="1"/>
  <c r="F148" i="3"/>
  <c r="Q148" i="3" s="1"/>
  <c r="F149" i="3"/>
  <c r="F150" i="3"/>
  <c r="Q150" i="3" s="1"/>
  <c r="F151" i="3"/>
  <c r="Q151" i="3" s="1"/>
  <c r="F152" i="3"/>
  <c r="Q152" i="3" s="1"/>
  <c r="F153" i="3"/>
  <c r="Q153" i="3" s="1"/>
  <c r="F154" i="3"/>
  <c r="Q154" i="3" s="1"/>
  <c r="F155" i="3"/>
  <c r="Q155" i="3" s="1"/>
  <c r="F156" i="3"/>
  <c r="F134" i="3"/>
  <c r="Q134" i="3" s="1"/>
  <c r="F135" i="3"/>
  <c r="Q135" i="3" s="1"/>
  <c r="F136" i="3"/>
  <c r="Q136" i="3" s="1"/>
  <c r="F137" i="3"/>
  <c r="Q137" i="3" s="1"/>
  <c r="F138" i="3"/>
  <c r="Q138" i="3" s="1"/>
  <c r="F139" i="3"/>
  <c r="Q139" i="3" s="1"/>
  <c r="F140" i="3"/>
  <c r="Q140" i="3" s="1"/>
  <c r="F141" i="3"/>
  <c r="Q141" i="3" s="1"/>
  <c r="F142" i="3"/>
  <c r="Q142" i="3" s="1"/>
  <c r="F143" i="3"/>
  <c r="Q143" i="3" s="1"/>
  <c r="F121" i="3"/>
  <c r="Q121" i="3" s="1"/>
  <c r="F122" i="3"/>
  <c r="Q122" i="3" s="1"/>
  <c r="F123" i="3"/>
  <c r="F124" i="3"/>
  <c r="Q124" i="3" s="1"/>
  <c r="F125" i="3"/>
  <c r="F126" i="3"/>
  <c r="Q126" i="3" s="1"/>
  <c r="F127" i="3"/>
  <c r="Q127" i="3" s="1"/>
  <c r="F128" i="3"/>
  <c r="Q128" i="3" s="1"/>
  <c r="F129" i="3"/>
  <c r="Q129" i="3" s="1"/>
  <c r="F130" i="3"/>
  <c r="Q130" i="3" s="1"/>
  <c r="F108" i="3"/>
  <c r="Q108" i="3" s="1"/>
  <c r="F109" i="3"/>
  <c r="Q109" i="3" s="1"/>
  <c r="F110" i="3"/>
  <c r="Q110" i="3" s="1"/>
  <c r="F111" i="3"/>
  <c r="Q111" i="3" s="1"/>
  <c r="F112" i="3"/>
  <c r="Q112" i="3" s="1"/>
  <c r="F113" i="3"/>
  <c r="Q113" i="3" s="1"/>
  <c r="F114" i="3"/>
  <c r="Q114" i="3" s="1"/>
  <c r="F115" i="3"/>
  <c r="Q115" i="3" s="1"/>
  <c r="F116" i="3"/>
  <c r="Q116" i="3" s="1"/>
  <c r="F117" i="3"/>
  <c r="Q117" i="3" s="1"/>
  <c r="F95" i="3"/>
  <c r="Q95" i="3" s="1"/>
  <c r="F96" i="3"/>
  <c r="Q96" i="3" s="1"/>
  <c r="F97" i="3"/>
  <c r="Q97" i="3" s="1"/>
  <c r="F98" i="3"/>
  <c r="Q98" i="3" s="1"/>
  <c r="F99" i="3"/>
  <c r="Q99" i="3" s="1"/>
  <c r="F100" i="3"/>
  <c r="Q100" i="3" s="1"/>
  <c r="F101" i="3"/>
  <c r="Q101" i="3" s="1"/>
  <c r="F102" i="3"/>
  <c r="Q102" i="3" s="1"/>
  <c r="F103" i="3"/>
  <c r="Q103" i="3" s="1"/>
  <c r="F104" i="3"/>
  <c r="Q104" i="3" s="1"/>
  <c r="F82" i="3"/>
  <c r="F83" i="3"/>
  <c r="Q83" i="3" s="1"/>
  <c r="F84" i="3"/>
  <c r="Q84" i="3" s="1"/>
  <c r="F85" i="3"/>
  <c r="Q85" i="3" s="1"/>
  <c r="F86" i="3"/>
  <c r="Q86" i="3" s="1"/>
  <c r="F87" i="3"/>
  <c r="Q87" i="3" s="1"/>
  <c r="F88" i="3"/>
  <c r="Q88" i="3" s="1"/>
  <c r="F89" i="3"/>
  <c r="Q89" i="3" s="1"/>
  <c r="F90" i="3"/>
  <c r="Q90" i="3" s="1"/>
  <c r="F91" i="3"/>
  <c r="Q91" i="3" s="1"/>
  <c r="Q48" i="3"/>
  <c r="Q49" i="3"/>
  <c r="F50" i="3"/>
  <c r="Q50" i="3" s="1"/>
  <c r="F51" i="3"/>
  <c r="Q51" i="3" s="1"/>
  <c r="Q52" i="3"/>
  <c r="F53" i="3"/>
  <c r="Q53" i="3" s="1"/>
  <c r="F54" i="3"/>
  <c r="Q54" i="3" s="1"/>
  <c r="F55" i="3"/>
  <c r="Q55" i="3" s="1"/>
  <c r="F56" i="3"/>
  <c r="Q56" i="3" s="1"/>
  <c r="F57" i="3"/>
  <c r="Q57" i="3" s="1"/>
  <c r="F78" i="3"/>
  <c r="Q78" i="3" s="1"/>
  <c r="R169" i="3"/>
  <c r="S169" i="3" s="1"/>
  <c r="R168" i="3"/>
  <c r="R167" i="3"/>
  <c r="R166" i="3"/>
  <c r="R165" i="3"/>
  <c r="S165" i="3" s="1"/>
  <c r="R164" i="3"/>
  <c r="S164" i="3" s="1"/>
  <c r="R163" i="3"/>
  <c r="R162" i="3"/>
  <c r="R161" i="3"/>
  <c r="R160" i="3"/>
  <c r="R156" i="3"/>
  <c r="Q156" i="3"/>
  <c r="R155" i="3"/>
  <c r="R154" i="3"/>
  <c r="R153" i="3"/>
  <c r="R152" i="3"/>
  <c r="R151" i="3"/>
  <c r="R150" i="3"/>
  <c r="R149" i="3"/>
  <c r="Q149" i="3"/>
  <c r="R148" i="3"/>
  <c r="R147" i="3"/>
  <c r="S147" i="3" s="1"/>
  <c r="R143" i="3"/>
  <c r="R142" i="3"/>
  <c r="R141" i="3"/>
  <c r="R140" i="3"/>
  <c r="R139" i="3"/>
  <c r="R138" i="3"/>
  <c r="R137" i="3"/>
  <c r="R136" i="3"/>
  <c r="R135" i="3"/>
  <c r="R134" i="3"/>
  <c r="R130" i="3"/>
  <c r="R129" i="3"/>
  <c r="R128" i="3"/>
  <c r="R127" i="3"/>
  <c r="R126" i="3"/>
  <c r="R125" i="3"/>
  <c r="S125" i="3" s="1"/>
  <c r="Q125" i="3"/>
  <c r="R124" i="3"/>
  <c r="R123" i="3"/>
  <c r="Q123" i="3"/>
  <c r="R122" i="3"/>
  <c r="R121" i="3"/>
  <c r="R117" i="3"/>
  <c r="R116" i="3"/>
  <c r="S116" i="3" s="1"/>
  <c r="R115" i="3"/>
  <c r="R114" i="3"/>
  <c r="R113" i="3"/>
  <c r="R112" i="3"/>
  <c r="R111" i="3"/>
  <c r="R110" i="3"/>
  <c r="R109" i="3"/>
  <c r="R108" i="3"/>
  <c r="S108" i="3" s="1"/>
  <c r="R104" i="3"/>
  <c r="R103" i="3"/>
  <c r="R102" i="3"/>
  <c r="R101" i="3"/>
  <c r="R100" i="3"/>
  <c r="R99" i="3"/>
  <c r="R98" i="3"/>
  <c r="R97" i="3"/>
  <c r="R96" i="3"/>
  <c r="R95" i="3"/>
  <c r="R91" i="3"/>
  <c r="R90" i="3"/>
  <c r="R89" i="3"/>
  <c r="R88" i="3"/>
  <c r="R87" i="3"/>
  <c r="R86" i="3"/>
  <c r="R85" i="3"/>
  <c r="R84" i="3"/>
  <c r="R83" i="3"/>
  <c r="R82" i="3"/>
  <c r="S82" i="3" s="1"/>
  <c r="Q82" i="3"/>
  <c r="R78" i="3"/>
  <c r="R57" i="3"/>
  <c r="R56" i="3"/>
  <c r="R55" i="3"/>
  <c r="R54" i="3"/>
  <c r="R53" i="3"/>
  <c r="R52" i="3"/>
  <c r="S52" i="3" s="1"/>
  <c r="R51" i="3"/>
  <c r="R50" i="3"/>
  <c r="R49" i="3"/>
  <c r="R48" i="3"/>
  <c r="S88" i="3" l="1"/>
  <c r="S95" i="3"/>
  <c r="S124" i="3"/>
  <c r="S50" i="3"/>
  <c r="S78" i="3"/>
  <c r="S98" i="3"/>
  <c r="S90" i="3"/>
  <c r="S112" i="3"/>
  <c r="S83" i="3"/>
  <c r="S54" i="3"/>
  <c r="S91" i="3"/>
  <c r="S113" i="3"/>
  <c r="S142" i="3"/>
  <c r="S97" i="3"/>
  <c r="S101" i="3"/>
  <c r="S138" i="3"/>
  <c r="S140" i="3"/>
  <c r="S149" i="3"/>
  <c r="S134" i="3"/>
  <c r="S127" i="3"/>
  <c r="S135" i="3"/>
  <c r="S86" i="3"/>
  <c r="S55" i="3"/>
  <c r="S51" i="3"/>
  <c r="S117" i="3"/>
  <c r="S87" i="3"/>
  <c r="S102" i="3"/>
  <c r="S139" i="3"/>
  <c r="S109" i="3"/>
  <c r="S153" i="3"/>
  <c r="S128" i="3"/>
  <c r="S143" i="3"/>
  <c r="S150" i="3"/>
  <c r="S161" i="3"/>
  <c r="S154" i="3"/>
  <c r="S99" i="3"/>
  <c r="S56" i="3"/>
  <c r="S123" i="3"/>
  <c r="S151" i="3"/>
  <c r="S155" i="3"/>
  <c r="S160" i="3"/>
  <c r="S103" i="3"/>
  <c r="S168" i="3"/>
  <c r="S84" i="3"/>
  <c r="S48" i="3"/>
  <c r="S121" i="3"/>
  <c r="S129" i="3"/>
  <c r="S136" i="3"/>
  <c r="S49" i="3"/>
  <c r="S53" i="3"/>
  <c r="S57" i="3"/>
  <c r="S85" i="3"/>
  <c r="S89" i="3"/>
  <c r="S96" i="3"/>
  <c r="S100" i="3"/>
  <c r="S104" i="3"/>
  <c r="S111" i="3"/>
  <c r="S115" i="3"/>
  <c r="S110" i="3"/>
  <c r="S114" i="3"/>
  <c r="S122" i="3"/>
  <c r="S126" i="3"/>
  <c r="S130" i="3"/>
  <c r="S137" i="3"/>
  <c r="S141" i="3"/>
  <c r="S148" i="3"/>
  <c r="S152" i="3"/>
  <c r="S156" i="3"/>
  <c r="S167" i="3"/>
  <c r="S163" i="3"/>
  <c r="S162" i="3"/>
  <c r="S166" i="3"/>
  <c r="R18" i="3"/>
  <c r="Q20" i="3" l="1"/>
  <c r="Q18" i="3"/>
  <c r="S18" i="3"/>
  <c r="R17" i="3"/>
  <c r="R19" i="3"/>
  <c r="R20" i="3"/>
  <c r="R16" i="3"/>
  <c r="R12" i="3"/>
  <c r="C5" i="6"/>
  <c r="C6" i="6"/>
  <c r="C7" i="6"/>
  <c r="C4" i="5"/>
  <c r="C5" i="5"/>
  <c r="Q12" i="3"/>
  <c r="I13" i="3"/>
  <c r="J13" i="3"/>
  <c r="K13" i="3"/>
  <c r="L13" i="3"/>
  <c r="M13" i="3"/>
  <c r="N13" i="3"/>
  <c r="O13" i="3"/>
  <c r="P13" i="3"/>
  <c r="I21" i="3"/>
  <c r="J21" i="3"/>
  <c r="K21" i="3"/>
  <c r="L21" i="3"/>
  <c r="M21" i="3"/>
  <c r="N21" i="3"/>
  <c r="O21" i="3"/>
  <c r="P21" i="3"/>
  <c r="D34" i="6"/>
  <c r="I79" i="3"/>
  <c r="J79" i="3"/>
  <c r="K79" i="3"/>
  <c r="L79" i="3"/>
  <c r="M79" i="3"/>
  <c r="N79" i="3"/>
  <c r="O79" i="3"/>
  <c r="P79" i="3"/>
  <c r="Q79" i="3"/>
  <c r="R79" i="3"/>
  <c r="Q92" i="3"/>
  <c r="R92" i="3"/>
  <c r="I92" i="3"/>
  <c r="J92" i="3"/>
  <c r="K92" i="3"/>
  <c r="L92" i="3"/>
  <c r="M92" i="3"/>
  <c r="N92" i="3"/>
  <c r="O92" i="3"/>
  <c r="P92" i="3"/>
  <c r="Q105" i="3"/>
  <c r="R105" i="3"/>
  <c r="I105" i="3"/>
  <c r="J105" i="3"/>
  <c r="K105" i="3"/>
  <c r="L105" i="3"/>
  <c r="M105" i="3"/>
  <c r="N105" i="3"/>
  <c r="O105" i="3"/>
  <c r="P105" i="3"/>
  <c r="Q118" i="3"/>
  <c r="I118" i="3"/>
  <c r="J118" i="3"/>
  <c r="K118" i="3"/>
  <c r="L118" i="3"/>
  <c r="M118" i="3"/>
  <c r="N118" i="3"/>
  <c r="O118" i="3"/>
  <c r="P118" i="3"/>
  <c r="R118" i="3"/>
  <c r="Q131" i="3"/>
  <c r="I131" i="3"/>
  <c r="J131" i="3"/>
  <c r="K131" i="3"/>
  <c r="L131" i="3"/>
  <c r="M131" i="3"/>
  <c r="N131" i="3"/>
  <c r="O131" i="3"/>
  <c r="P131" i="3"/>
  <c r="Q144" i="3"/>
  <c r="R144" i="3"/>
  <c r="I144" i="3"/>
  <c r="J144" i="3"/>
  <c r="K144" i="3"/>
  <c r="L144" i="3"/>
  <c r="M144" i="3"/>
  <c r="N144" i="3"/>
  <c r="O144" i="3"/>
  <c r="P144" i="3"/>
  <c r="Q157" i="3"/>
  <c r="I157" i="3"/>
  <c r="J157" i="3"/>
  <c r="K157" i="3"/>
  <c r="L157" i="3"/>
  <c r="M157" i="3"/>
  <c r="N157" i="3"/>
  <c r="O157" i="3"/>
  <c r="P157" i="3"/>
  <c r="R157" i="3"/>
  <c r="Q170" i="3"/>
  <c r="I170" i="3"/>
  <c r="J170" i="3"/>
  <c r="K170" i="3"/>
  <c r="L170" i="3"/>
  <c r="M170" i="3"/>
  <c r="N170" i="3"/>
  <c r="O170" i="3"/>
  <c r="P170" i="3"/>
  <c r="R170" i="3"/>
  <c r="I176" i="3"/>
  <c r="J176" i="3"/>
  <c r="K176" i="3"/>
  <c r="L176" i="3"/>
  <c r="M176" i="3"/>
  <c r="N176" i="3"/>
  <c r="O176" i="3"/>
  <c r="P176" i="3"/>
  <c r="Q19" i="3" l="1"/>
  <c r="Q17" i="3"/>
  <c r="Q16" i="3"/>
  <c r="S12" i="3"/>
  <c r="R21" i="3"/>
  <c r="D27" i="6" s="1"/>
  <c r="Q13" i="3"/>
  <c r="S105" i="3"/>
  <c r="S170" i="3"/>
  <c r="S157" i="3"/>
  <c r="O172" i="3"/>
  <c r="O178" i="3" s="1"/>
  <c r="K172" i="3"/>
  <c r="K178" i="3" s="1"/>
  <c r="S19" i="3"/>
  <c r="S16" i="3"/>
  <c r="S118" i="3"/>
  <c r="S20" i="3"/>
  <c r="D21" i="6"/>
  <c r="Q172" i="3"/>
  <c r="F144" i="3"/>
  <c r="R13" i="3"/>
  <c r="D26" i="6" s="1"/>
  <c r="N172" i="3"/>
  <c r="N178" i="3" s="1"/>
  <c r="J172" i="3"/>
  <c r="J178" i="3" s="1"/>
  <c r="P172" i="3"/>
  <c r="P178" i="3" s="1"/>
  <c r="L172" i="3"/>
  <c r="L178" i="3" s="1"/>
  <c r="F105" i="3"/>
  <c r="F92" i="3"/>
  <c r="F79" i="3"/>
  <c r="F172" i="3" s="1"/>
  <c r="M172" i="3"/>
  <c r="M178" i="3" s="1"/>
  <c r="I172" i="3"/>
  <c r="I178" i="3" s="1"/>
  <c r="R131" i="3"/>
  <c r="R172" i="3" s="1"/>
  <c r="S131" i="3"/>
  <c r="F118" i="3"/>
  <c r="F170" i="3"/>
  <c r="F157" i="3"/>
  <c r="S144" i="3"/>
  <c r="F131" i="3"/>
  <c r="S79" i="3"/>
  <c r="S17" i="3"/>
  <c r="D30" i="6"/>
  <c r="S92" i="3"/>
  <c r="G17" i="3" l="1"/>
  <c r="G19" i="3"/>
  <c r="G20" i="3"/>
  <c r="G18" i="3"/>
  <c r="Q21" i="3"/>
  <c r="D20" i="6"/>
  <c r="F178" i="3"/>
  <c r="F179" i="3" s="1"/>
  <c r="N35" i="3"/>
  <c r="N177" i="3" s="1"/>
  <c r="N179" i="3" s="1"/>
  <c r="L35" i="3"/>
  <c r="L177" i="3" s="1"/>
  <c r="L179" i="3" s="1"/>
  <c r="P35" i="3"/>
  <c r="P177" i="3" s="1"/>
  <c r="P179" i="3" s="1"/>
  <c r="M35" i="3"/>
  <c r="M177" i="3" s="1"/>
  <c r="M179" i="3" s="1"/>
  <c r="K35" i="3"/>
  <c r="K177" i="3" s="1"/>
  <c r="K179" i="3" s="1"/>
  <c r="O35" i="3"/>
  <c r="O177" i="3" s="1"/>
  <c r="O179" i="3" s="1"/>
  <c r="I35" i="3"/>
  <c r="I177" i="3" s="1"/>
  <c r="J35" i="3"/>
  <c r="J177" i="3" s="1"/>
  <c r="Q178" i="3"/>
  <c r="Q35" i="3"/>
  <c r="R178" i="3"/>
  <c r="S13" i="3"/>
  <c r="S21" i="3"/>
  <c r="R35" i="3"/>
  <c r="F35" i="3"/>
  <c r="D32" i="6"/>
  <c r="D35" i="6"/>
  <c r="S172" i="3"/>
  <c r="R177" i="3" l="1"/>
  <c r="R179" i="3" s="1"/>
  <c r="D23" i="6"/>
  <c r="I179" i="3"/>
  <c r="Q177" i="3"/>
  <c r="Q179" i="3" s="1"/>
  <c r="J179" i="3"/>
  <c r="G27" i="3"/>
  <c r="G26" i="3"/>
  <c r="G160" i="3"/>
  <c r="G162" i="3"/>
  <c r="G164" i="3"/>
  <c r="G166" i="3"/>
  <c r="G168" i="3"/>
  <c r="G161" i="3"/>
  <c r="G163" i="3"/>
  <c r="G165" i="3"/>
  <c r="G167" i="3"/>
  <c r="G169" i="3"/>
  <c r="G147" i="3"/>
  <c r="G149" i="3"/>
  <c r="G151" i="3"/>
  <c r="G153" i="3"/>
  <c r="G155" i="3"/>
  <c r="G134" i="3"/>
  <c r="G136" i="3"/>
  <c r="G138" i="3"/>
  <c r="G140" i="3"/>
  <c r="G142" i="3"/>
  <c r="G148" i="3"/>
  <c r="G152" i="3"/>
  <c r="G156" i="3"/>
  <c r="G137" i="3"/>
  <c r="G141" i="3"/>
  <c r="G150" i="3"/>
  <c r="G154" i="3"/>
  <c r="G135" i="3"/>
  <c r="G139" i="3"/>
  <c r="G143" i="3"/>
  <c r="G121" i="3"/>
  <c r="G123" i="3"/>
  <c r="G125" i="3"/>
  <c r="G127" i="3"/>
  <c r="G129" i="3"/>
  <c r="G124" i="3"/>
  <c r="G128" i="3"/>
  <c r="G122" i="3"/>
  <c r="G126" i="3"/>
  <c r="G130" i="3"/>
  <c r="G108" i="3"/>
  <c r="G110" i="3"/>
  <c r="G112" i="3"/>
  <c r="G114" i="3"/>
  <c r="G116" i="3"/>
  <c r="G109" i="3"/>
  <c r="G111" i="3"/>
  <c r="G113" i="3"/>
  <c r="G115" i="3"/>
  <c r="G117" i="3"/>
  <c r="G95" i="3"/>
  <c r="G97" i="3"/>
  <c r="G99" i="3"/>
  <c r="G101" i="3"/>
  <c r="G103" i="3"/>
  <c r="G82" i="3"/>
  <c r="G84" i="3"/>
  <c r="G86" i="3"/>
  <c r="G88" i="3"/>
  <c r="G90" i="3"/>
  <c r="G96" i="3"/>
  <c r="G98" i="3"/>
  <c r="G100" i="3"/>
  <c r="G102" i="3"/>
  <c r="G104" i="3"/>
  <c r="G83" i="3"/>
  <c r="G85" i="3"/>
  <c r="G87" i="3"/>
  <c r="G89" i="3"/>
  <c r="G91" i="3"/>
  <c r="S35" i="3"/>
  <c r="S178" i="3"/>
  <c r="D38" i="6"/>
  <c r="S177" i="3" l="1"/>
  <c r="S179" i="3" s="1"/>
  <c r="G33" i="3"/>
  <c r="E29" i="6"/>
  <c r="E34" i="6"/>
  <c r="E35" i="6"/>
  <c r="E32" i="6"/>
  <c r="G170" i="3"/>
  <c r="G131" i="3"/>
  <c r="E27" i="6"/>
  <c r="G92" i="3"/>
  <c r="G21" i="3"/>
  <c r="G118" i="3"/>
  <c r="G144" i="3"/>
  <c r="E26" i="6"/>
  <c r="G157" i="3"/>
  <c r="G13" i="3"/>
  <c r="G105" i="3"/>
  <c r="G35" i="3" l="1"/>
  <c r="G172" i="3"/>
</calcChain>
</file>

<file path=xl/sharedStrings.xml><?xml version="1.0" encoding="utf-8"?>
<sst xmlns="http://schemas.openxmlformats.org/spreadsheetml/2006/main" count="790" uniqueCount="246">
  <si>
    <t>If you have any questions or run into any problems using the Project and Budget report 
please contact the Fund Team 020 7713 9800</t>
  </si>
  <si>
    <t xml:space="preserve">Need any help? </t>
  </si>
  <si>
    <t>If you are VAT-registered, please note that this funding is out of scope and therefore no VAT can be claimed against any costs which you might incur on this programme. You may wish to seek additional guidance from HMRC.</t>
  </si>
  <si>
    <t>VAT</t>
  </si>
  <si>
    <t>Notes</t>
  </si>
  <si>
    <t>Independent Audit (for grants of £50k and over)</t>
  </si>
  <si>
    <t>Final narrative report for all awards</t>
  </si>
  <si>
    <t>Final reports</t>
  </si>
  <si>
    <t>Claim Form</t>
  </si>
  <si>
    <t>Tab 4.</t>
  </si>
  <si>
    <t>Project Report</t>
  </si>
  <si>
    <t xml:space="preserve">Tab 3. </t>
  </si>
  <si>
    <t xml:space="preserve">On this tab you should identify the risks, constraints and dependencies in delivering the project and outline how these will be managed. Please see examples given for guidance. </t>
  </si>
  <si>
    <t>Risk Analysis</t>
  </si>
  <si>
    <t>Tab 2</t>
  </si>
  <si>
    <t>Budget Vs Actual</t>
  </si>
  <si>
    <t>Tab 1.</t>
  </si>
  <si>
    <t>There are 6 sections to complete:</t>
  </si>
  <si>
    <t>Project and Budget Report</t>
  </si>
  <si>
    <t>Notes to the Budget</t>
  </si>
  <si>
    <t>Narrative on Overheads &amp; Project Management Costs</t>
  </si>
  <si>
    <t>Total Project Cost (expenditure minus income)</t>
  </si>
  <si>
    <t>Total Project Expenditure</t>
  </si>
  <si>
    <t>Total Project Income</t>
  </si>
  <si>
    <t>Variance</t>
  </si>
  <si>
    <t>Total Actual</t>
  </si>
  <si>
    <t>Total Budget</t>
  </si>
  <si>
    <t>Project Summary</t>
  </si>
  <si>
    <t>ScreenSkills USE ONLY</t>
  </si>
  <si>
    <t>TOTAL PROJECT EXPENDITURE - ( C )</t>
  </si>
  <si>
    <t xml:space="preserve">Total </t>
  </si>
  <si>
    <t>Days</t>
  </si>
  <si>
    <t>Project Evaluation by Project Manager to work on narrative report</t>
  </si>
  <si>
    <t>Variance (£)</t>
  </si>
  <si>
    <t>% of project costs</t>
  </si>
  <si>
    <t>Total (£)</t>
  </si>
  <si>
    <t>Unit Cost £</t>
  </si>
  <si>
    <t>Number</t>
  </si>
  <si>
    <t xml:space="preserve"> </t>
  </si>
  <si>
    <r>
      <t xml:space="preserve">Other </t>
    </r>
    <r>
      <rPr>
        <sz val="9"/>
        <rFont val="Arial"/>
        <family val="2"/>
      </rPr>
      <t>(please provide breakdown of any costs that do not fit into other areas of ths budget)</t>
    </r>
  </si>
  <si>
    <t xml:space="preserve">Equipment </t>
  </si>
  <si>
    <t>Participants</t>
  </si>
  <si>
    <t>Travel costs for participants with access needs</t>
  </si>
  <si>
    <r>
      <t xml:space="preserve">Access Support </t>
    </r>
    <r>
      <rPr>
        <sz val="10"/>
        <rFont val="Arial"/>
        <family val="2"/>
      </rPr>
      <t>(Childcare cost, Disability Support, Hardship)</t>
    </r>
  </si>
  <si>
    <t>Art work design</t>
  </si>
  <si>
    <t xml:space="preserve">Marketing/Recruitment </t>
  </si>
  <si>
    <t xml:space="preserve">10% of office rent </t>
  </si>
  <si>
    <r>
      <t xml:space="preserve">Overheads </t>
    </r>
    <r>
      <rPr>
        <sz val="10"/>
        <rFont val="Arial"/>
        <family val="2"/>
      </rPr>
      <t>(rent, light, heating etc)</t>
    </r>
  </si>
  <si>
    <t>Director + Coordinator</t>
  </si>
  <si>
    <t xml:space="preserve">Travel to Edinburgh (return) </t>
  </si>
  <si>
    <t>Project Coordinator 1 day per month for 4 mths</t>
  </si>
  <si>
    <t>Project Manager 2 days per week for 4 mths</t>
  </si>
  <si>
    <t xml:space="preserve">Subsistence for participants </t>
  </si>
  <si>
    <t>Technical assistant for 6 days training</t>
  </si>
  <si>
    <t xml:space="preserve">Days </t>
  </si>
  <si>
    <t>Course tutor's travel costs to Edinburgh from Glasgow for 6 days training</t>
  </si>
  <si>
    <t>Course manual for 20 participants</t>
  </si>
  <si>
    <t xml:space="preserve"> Days</t>
  </si>
  <si>
    <t>Trainer fee - Adam Smith</t>
  </si>
  <si>
    <t>Period 4</t>
  </si>
  <si>
    <t>Period 3</t>
  </si>
  <si>
    <t xml:space="preserve">Period 2 </t>
  </si>
  <si>
    <t>Period 1</t>
  </si>
  <si>
    <t>PROJECT EXPENDITURE BUDGET</t>
  </si>
  <si>
    <t>Project Income TOTAL (Partnership Funding Total + ScreenSkills Total) (A+B+C)</t>
  </si>
  <si>
    <t>Total ScreenSkills Funding (C)</t>
  </si>
  <si>
    <t>ScreenSkills Funding</t>
  </si>
  <si>
    <t>Partnership Funding Subtotal (Cash &amp; In-kind) (A+B)</t>
  </si>
  <si>
    <t>Total (B)</t>
  </si>
  <si>
    <t>Website updating by our web developers (Web Inc.)</t>
  </si>
  <si>
    <t>Room Hire (Conference Centre Edinburgh)</t>
  </si>
  <si>
    <t>Camera equipment loan by Camera Inc. (20 cameras)</t>
  </si>
  <si>
    <t>Unit Income £</t>
  </si>
  <si>
    <t>Total (A)</t>
  </si>
  <si>
    <t>Trainers R Us</t>
  </si>
  <si>
    <t>Participants' Fees (20 participants x £300)</t>
  </si>
  <si>
    <t>Project Ref No:</t>
  </si>
  <si>
    <t>Project Title:</t>
  </si>
  <si>
    <t>Organisation Name:</t>
  </si>
  <si>
    <r>
      <t xml:space="preserve">Evaluation </t>
    </r>
    <r>
      <rPr>
        <sz val="10"/>
        <rFont val="Arial"/>
        <family val="2"/>
      </rPr>
      <t>(for projects where ScreenSkills fuding amounts to £50,000 + only will require and independent audit. Remember to budget for this)</t>
    </r>
  </si>
  <si>
    <r>
      <t>Project Management</t>
    </r>
    <r>
      <rPr>
        <sz val="10"/>
        <rFont val="Arial"/>
        <family val="2"/>
      </rPr>
      <t xml:space="preserve"> (e.g. Intenal managers, administrators)</t>
    </r>
  </si>
  <si>
    <r>
      <t xml:space="preserve">Training </t>
    </r>
    <r>
      <rPr>
        <sz val="10"/>
        <rFont val="Arial"/>
        <family val="2"/>
      </rPr>
      <t>(speakers, venue hire, travel for those delivering training etc)</t>
    </r>
  </si>
  <si>
    <t>Date to be added</t>
  </si>
  <si>
    <t>Please add</t>
  </si>
  <si>
    <t>Project start date:</t>
  </si>
  <si>
    <t>ScreenSkills generated</t>
  </si>
  <si>
    <t>Budget vs Actual</t>
  </si>
  <si>
    <t>High/Medium/low</t>
  </si>
  <si>
    <t>Course of action if risk becomes reality (i.e. what is flexible, what are our limits)</t>
  </si>
  <si>
    <t>How to Mitigate risk</t>
  </si>
  <si>
    <t>Description of Impact</t>
  </si>
  <si>
    <t>Risk</t>
  </si>
  <si>
    <t xml:space="preserve">Medium/High
</t>
  </si>
  <si>
    <t xml:space="preserve">Our limit is to run the course in current financial year
Summer productions could have a  knock on effect for both participants and tutors.
Could lower the participant criteria to ensure numbers. </t>
  </si>
  <si>
    <t>Ensure detailed research is conducted and key industry figures are consulted.
Ask key industry personnel about timings against the greenlight/ pre-production start dates
Consider time of date and length of course</t>
  </si>
  <si>
    <t>Is August an appropriate time for key industry talent to take training?
High level Participants availability
Tutors availabilty</t>
  </si>
  <si>
    <r>
      <t xml:space="preserve">Dates
</t>
    </r>
    <r>
      <rPr>
        <sz val="11"/>
        <rFont val="Arial"/>
        <family val="2"/>
      </rPr>
      <t>The chosen dates result in low applicant numbers</t>
    </r>
  </si>
  <si>
    <t>Low.  
The company are experienced Training providers with a good track record of delivering training in this sector.</t>
  </si>
  <si>
    <t>Give as much support/ advice and help as possible and be more involved in having a presence during the course.</t>
  </si>
  <si>
    <t xml:space="preserve">Ensure recruitment process is robust
Utilise network of contacts for suitable recommendations
Use companies that have been used before
</t>
  </si>
  <si>
    <t>Experienced training providers taking on and delivering the first course/pilot.</t>
  </si>
  <si>
    <r>
      <rPr>
        <b/>
        <sz val="11"/>
        <rFont val="Arial"/>
        <family val="2"/>
      </rPr>
      <t>Training providers</t>
    </r>
    <r>
      <rPr>
        <sz val="11"/>
        <rFont val="Arial"/>
        <family val="2"/>
      </rPr>
      <t xml:space="preserve">
Do the tutors have the required skills/experience?</t>
    </r>
  </si>
  <si>
    <t xml:space="preserve">Medium. 
</t>
  </si>
  <si>
    <t>Could make the first part of the course one week followed by one week of the masterclass 
Tutors to review curriculum once participants are recruited to ensure suitabiilty</t>
  </si>
  <si>
    <t xml:space="preserve">Securing the key industry professionals to feed in to structure
Attract the intermediate level talent
Finding the right tutors to complement the overall aims of the project. </t>
  </si>
  <si>
    <t xml:space="preserve">The course is split in to 2 parts- first two weeks are craft and technical based; the second part is aimed at on-set working practices with seminars and masterclasses. </t>
  </si>
  <si>
    <r>
      <rPr>
        <b/>
        <sz val="11"/>
        <rFont val="Arial"/>
        <family val="2"/>
      </rPr>
      <t xml:space="preserve">Course Content </t>
    </r>
    <r>
      <rPr>
        <sz val="11"/>
        <rFont val="Arial"/>
        <family val="2"/>
      </rPr>
      <t xml:space="preserve">
Is the course curriculum the right level for participants?</t>
    </r>
  </si>
  <si>
    <t xml:space="preserve">Reassess participant targets
Could lower target to 6 participants or participant grade
</t>
  </si>
  <si>
    <t xml:space="preserve">Assess the response from the high level talent.
Lower the participant’s level- more intermediate than high level/ supervisor types.
Targeted marketing
Look at all key personnel involved availability in running at a later date.
</t>
  </si>
  <si>
    <t>The course is aimed at tutoring 8 participants- with specific area of expertise in the camera department.
With high-fee commitment's to industry expert tutors of £20K the right calibre of participants should be recruited. 
The number of participants, their availability, calibre of participants and applicants are relying on word of mouth and marketing to the industry.</t>
  </si>
  <si>
    <r>
      <rPr>
        <b/>
        <sz val="11"/>
        <rFont val="Arial"/>
        <family val="2"/>
      </rPr>
      <t>Participants</t>
    </r>
    <r>
      <rPr>
        <sz val="11"/>
        <rFont val="Arial"/>
        <family val="2"/>
      </rPr>
      <t xml:space="preserve">
Ability to recruit the target number that have the required level of skills/experience.</t>
    </r>
  </si>
  <si>
    <t>This is an example please complete the table below this one</t>
  </si>
  <si>
    <r>
      <t xml:space="preserve">On this tab you should </t>
    </r>
    <r>
      <rPr>
        <b/>
        <sz val="11"/>
        <rFont val="Arial"/>
        <family val="2"/>
      </rPr>
      <t>identify the risks, constraints and dependencies</t>
    </r>
    <r>
      <rPr>
        <sz val="11"/>
        <rFont val="Arial"/>
        <family val="2"/>
      </rPr>
      <t xml:space="preserve"> in delivering the project and outline how these will be managed.
Please describe how these risks will be monitored and reported. </t>
    </r>
  </si>
  <si>
    <t>Progress, including any unexpected results or budget variance updated with each claim</t>
  </si>
  <si>
    <t>Period 2</t>
  </si>
  <si>
    <t>How will this be measured?</t>
  </si>
  <si>
    <t>What will success look like?</t>
  </si>
  <si>
    <t>Expected Date for completion</t>
  </si>
  <si>
    <t>Learning Outcomes (Stated in your application)</t>
  </si>
  <si>
    <t>EVALUATION</t>
  </si>
  <si>
    <t>Recruitment</t>
  </si>
  <si>
    <t>Marketing</t>
  </si>
  <si>
    <t>Activity</t>
  </si>
  <si>
    <t>MARKETING / RECRUITMENT</t>
  </si>
  <si>
    <t>PROJECT MANAGEMENT</t>
  </si>
  <si>
    <t>Course / Session Dates</t>
  </si>
  <si>
    <t>TRAINING</t>
  </si>
  <si>
    <t>PARTICIPANT NUMBERS</t>
  </si>
  <si>
    <t xml:space="preserve">Please report on your activity when submitting your claim for that period. Please use the colour coding shown above. </t>
  </si>
  <si>
    <t>NO CHANGE</t>
  </si>
  <si>
    <t>Closing date for applications:</t>
  </si>
  <si>
    <t>SERIOUS ISSUES</t>
  </si>
  <si>
    <t>Course end date:</t>
  </si>
  <si>
    <t>Course start date:</t>
  </si>
  <si>
    <t>MINOR ISSUES</t>
  </si>
  <si>
    <t>Project end date:</t>
  </si>
  <si>
    <t>ON TARGET</t>
  </si>
  <si>
    <t>Project title:</t>
  </si>
  <si>
    <t>Colour code progress:</t>
  </si>
  <si>
    <t>The name of your organisation:</t>
  </si>
  <si>
    <t>Project Details</t>
  </si>
  <si>
    <t>R2000</t>
  </si>
  <si>
    <t>SIF</t>
  </si>
  <si>
    <t>R2100</t>
  </si>
  <si>
    <t>Lottery</t>
  </si>
  <si>
    <t>To be paid from:</t>
  </si>
  <si>
    <t>Signature:</t>
  </si>
  <si>
    <t>Position:</t>
  </si>
  <si>
    <t>checked and are correct and the terms and conditions of the Agreement expressed or implied have been met:</t>
  </si>
  <si>
    <t xml:space="preserve">I certify that the activity has been carried out satisfactorily, the outcomes have been achieved and are satisfactory, the amounts claimed have been </t>
  </si>
  <si>
    <t>Claim examined.  I certify there is proper authority for the activity funded and no item in this claim has previously been passed for payment:</t>
  </si>
  <si>
    <t>Payment will be made according to the Contract Payment Schedule.</t>
  </si>
  <si>
    <t>For ScreenSkills use only</t>
  </si>
  <si>
    <t>Date:</t>
  </si>
  <si>
    <t xml:space="preserve">ScreenSkills Internal Authorisation: </t>
  </si>
  <si>
    <t xml:space="preserve">Position: </t>
  </si>
  <si>
    <t xml:space="preserve">Date: </t>
  </si>
  <si>
    <t>Signed by Grantee:</t>
  </si>
  <si>
    <t>Total Amount Due:</t>
  </si>
  <si>
    <t>Remaining Grant to Claim during project less 10% retention</t>
  </si>
  <si>
    <t>Final 10% Retention</t>
  </si>
  <si>
    <r>
      <t>(Surplus)</t>
    </r>
    <r>
      <rPr>
        <b/>
        <sz val="10"/>
        <rFont val="Arial"/>
        <family val="2"/>
      </rPr>
      <t>/Deficit At End Of Previous Period</t>
    </r>
  </si>
  <si>
    <t xml:space="preserve">ScreenSkills funds claimed to date </t>
  </si>
  <si>
    <t>Total Actual Income Partnership Funding IN-KIND</t>
  </si>
  <si>
    <t>Total Actual Spend To Date</t>
  </si>
  <si>
    <t>%</t>
  </si>
  <si>
    <t>£</t>
  </si>
  <si>
    <t>ACTUALS</t>
  </si>
  <si>
    <t>SUMMARY</t>
  </si>
  <si>
    <t>Period for which funds are requested:</t>
  </si>
  <si>
    <t xml:space="preserve">Please enter </t>
  </si>
  <si>
    <t xml:space="preserve">Account Number: </t>
  </si>
  <si>
    <t xml:space="preserve">Sort Code: </t>
  </si>
  <si>
    <t xml:space="preserve">Account Name: </t>
  </si>
  <si>
    <t xml:space="preserve">Bank Name: </t>
  </si>
  <si>
    <t>Payments will be deposited in the following account:</t>
  </si>
  <si>
    <t>Units
e.g. days</t>
  </si>
  <si>
    <r>
      <t xml:space="preserve">Partnership Funding CASH - </t>
    </r>
    <r>
      <rPr>
        <b/>
        <i/>
        <sz val="9"/>
        <rFont val="Arial"/>
        <family val="2"/>
      </rPr>
      <t>(Source)</t>
    </r>
    <r>
      <rPr>
        <b/>
        <sz val="10"/>
        <rFont val="Arial"/>
        <family val="2"/>
      </rPr>
      <t xml:space="preserve">
Description/Details</t>
    </r>
  </si>
  <si>
    <r>
      <t xml:space="preserve">Partnership Funding 'IN-KIND' SUPPORT - </t>
    </r>
    <r>
      <rPr>
        <b/>
        <i/>
        <sz val="10"/>
        <rFont val="Arial"/>
        <family val="2"/>
      </rPr>
      <t>(Source)</t>
    </r>
    <r>
      <rPr>
        <b/>
        <sz val="10"/>
        <rFont val="Arial"/>
        <family val="2"/>
      </rPr>
      <t xml:space="preserve">
Description/Details</t>
    </r>
  </si>
  <si>
    <t>Reason for any difference +/- £1,000</t>
  </si>
  <si>
    <t>Click button to fill in the budget per period if your application is successful</t>
  </si>
  <si>
    <t>Budget P1 (£)</t>
  </si>
  <si>
    <t>Actuals P1 (£)</t>
  </si>
  <si>
    <t>PARTNERSHIP FUNDING (INCOME) BUDGET</t>
  </si>
  <si>
    <t>Budget P2 (£)</t>
  </si>
  <si>
    <t>Actuals P2 (£)</t>
  </si>
  <si>
    <t>Budget P3 (£)</t>
  </si>
  <si>
    <t>Actuals P3 (£)</t>
  </si>
  <si>
    <t>Budget P4 (£)</t>
  </si>
  <si>
    <t>Actuals P4 (£)</t>
  </si>
  <si>
    <t>Please use this section to tell us how you have calculated your overheads and project management costs:</t>
  </si>
  <si>
    <t>Date to be added 
e.g. Jan - Mar 22</t>
  </si>
  <si>
    <t>Camera Skills</t>
  </si>
  <si>
    <t>Jan - Mar 22</t>
  </si>
  <si>
    <t>Apr - Jun 22</t>
  </si>
  <si>
    <t>Jul - Sep 22</t>
  </si>
  <si>
    <t>Oct - Dec 22</t>
  </si>
  <si>
    <t>Room Hire (Conference Centre Edinburgh) (In Kind)</t>
  </si>
  <si>
    <t>6 days for 21 ppl</t>
  </si>
  <si>
    <t>Website (in kind)</t>
  </si>
  <si>
    <t xml:space="preserve">Lighting </t>
  </si>
  <si>
    <t>Heating</t>
  </si>
  <si>
    <t>Camera equipment loan by Camera Inc. (20 cameras) (in kind)</t>
  </si>
  <si>
    <t xml:space="preserve">This is an example budget and cashflow. 
It shows the level of detail that is required for the breakdown of a project budget. </t>
  </si>
  <si>
    <r>
      <rPr>
        <sz val="11"/>
        <color rgb="FFFF0000"/>
        <rFont val="Arial"/>
        <family val="2"/>
      </rPr>
      <t>This document is used as part of your application for funding, and if successful, also for reporting.</t>
    </r>
    <r>
      <rPr>
        <sz val="11"/>
        <rFont val="Arial"/>
        <family val="2"/>
      </rPr>
      <t xml:space="preserve">
</t>
    </r>
    <r>
      <rPr>
        <b/>
        <sz val="11"/>
        <rFont val="Arial"/>
        <family val="2"/>
      </rPr>
      <t>APPLICATION:</t>
    </r>
    <r>
      <rPr>
        <sz val="11"/>
        <rFont val="Arial"/>
        <family val="2"/>
      </rPr>
      <t xml:space="preserve"> When applying for funding, we will need to see tab 1 (columns B-G) and tab 2 (columns B-F) completed.
</t>
    </r>
    <r>
      <rPr>
        <b/>
        <sz val="11"/>
        <rFont val="Arial"/>
        <family val="2"/>
      </rPr>
      <t xml:space="preserve">SUCESSFULL APPLICATIONS: </t>
    </r>
    <r>
      <rPr>
        <sz val="11"/>
        <rFont val="Arial"/>
        <family val="2"/>
      </rPr>
      <t xml:space="preserve"> In tab 1, click on "Open Periods" button and populate the budget figure in relevant periods in line with figures in column 'F'.
</t>
    </r>
    <r>
      <rPr>
        <b/>
        <sz val="11"/>
        <rFont val="Arial"/>
        <family val="2"/>
      </rPr>
      <t>REPORTING:</t>
    </r>
    <r>
      <rPr>
        <sz val="11"/>
        <rFont val="Arial"/>
        <family val="2"/>
      </rPr>
      <t xml:space="preserve"> If your application is successful, you will use this document to submit funding claims and provide project updates. Tabs 1 and 3 will need updating and this will be discussed further in your offer. </t>
    </r>
  </si>
  <si>
    <r>
      <t xml:space="preserve">Please insert your project budget </t>
    </r>
    <r>
      <rPr>
        <sz val="11"/>
        <color theme="1"/>
        <rFont val="Arial"/>
        <family val="2"/>
      </rPr>
      <t xml:space="preserve">(columns B-G at application stage). If your applicaiton is successful, you will be required to </t>
    </r>
    <r>
      <rPr>
        <sz val="11"/>
        <rFont val="Arial"/>
        <family val="2"/>
      </rPr>
      <t>include your projected cashflow for each peri</t>
    </r>
    <r>
      <rPr>
        <sz val="11"/>
        <color theme="1"/>
        <rFont val="Arial"/>
        <family val="2"/>
      </rPr>
      <t>od (this will be outlined in the contract)</t>
    </r>
    <r>
      <rPr>
        <sz val="11"/>
        <rFont val="Arial"/>
        <family val="2"/>
      </rPr>
      <t xml:space="preserve">. This will allow you to plan when you require your grant instalments from ScreenSkills. When reporting, you will record your actual spend (actual column) next to your forecasted spend (budget column) on each line of your approved budget. You will then be asked to submit the corresponding proof of expenditure for randomly selected expenses.  You can define the number of claims you wish to make when creating your cashflow, this can depend on the length of your project and your cashflow needs, please add dates as you see fit. </t>
    </r>
    <r>
      <rPr>
        <b/>
        <sz val="11"/>
        <rFont val="Arial"/>
        <family val="2"/>
      </rPr>
      <t>Please do not amend any formulae in this document.</t>
    </r>
  </si>
  <si>
    <t xml:space="preserve">In this section, you will report on the progress of your project. At application stage we expect you to complete columns B-I. If successful, you will be expected to update ScreenSkills on your project each period when claiming funds, as well as any variance in participant numbers and finances.
</t>
  </si>
  <si>
    <r>
      <t xml:space="preserve">Once you have completed the update for each period in tab 1, the Claim form will work out how much you are owed based on formulae. This is for ScreenSKills use only, all formulae should NOT be changed.  When making a claim we require you to print this page off and sign it, before scanning the signed copy and returning it to us. This confirms that you are happy with the amount to be claimed.  </t>
    </r>
    <r>
      <rPr>
        <b/>
        <sz val="11"/>
        <rFont val="Arial"/>
        <family val="2"/>
      </rPr>
      <t>Please do not alter any of the formulae on this form.</t>
    </r>
  </si>
  <si>
    <r>
      <t xml:space="preserve">You are expected to complete a final narrative report once your training/programme ends, this information will be circulated with your offer if successful.  This should tell us about what went well with the </t>
    </r>
    <r>
      <rPr>
        <b/>
        <sz val="11"/>
        <color theme="1"/>
        <rFont val="Arial"/>
        <family val="2"/>
      </rPr>
      <t xml:space="preserve">programme </t>
    </r>
    <r>
      <rPr>
        <sz val="11"/>
        <color theme="1"/>
        <rFont val="Arial"/>
        <family val="2"/>
      </rPr>
      <t>and how it could be improved.  This report should draw on feedback from participants, facilitators</t>
    </r>
    <r>
      <rPr>
        <b/>
        <sz val="11"/>
        <color theme="1"/>
        <rFont val="Arial"/>
        <family val="2"/>
      </rPr>
      <t xml:space="preserve"> </t>
    </r>
    <r>
      <rPr>
        <sz val="11"/>
        <color theme="1"/>
        <rFont val="Arial"/>
        <family val="2"/>
      </rPr>
      <t xml:space="preserve">and industry partners, collected during the project, about their views on the organisation and delivery of the </t>
    </r>
    <r>
      <rPr>
        <b/>
        <sz val="11"/>
        <color theme="1"/>
        <rFont val="Arial"/>
        <family val="2"/>
      </rPr>
      <t>programme</t>
    </r>
    <r>
      <rPr>
        <sz val="11"/>
        <color theme="1"/>
        <rFont val="Arial"/>
        <family val="2"/>
      </rPr>
      <t>. Please speak to your ScreenSkills contact if you require further information.</t>
    </r>
  </si>
  <si>
    <t xml:space="preserve">If the total value of your ScreenSkills grant is £50,000 or greater, your project will need to be audited upon completion by an external auditor.  Please contact the Fund Team for further information on audit requirements.  This cost should be factored into your budget (evaluation section). </t>
  </si>
  <si>
    <t>IN-KIND EXPENDITURE</t>
  </si>
  <si>
    <t>Partnership Funding Subtotal (Expenditure) (C)</t>
  </si>
  <si>
    <t>ScreenSkills Funding (Income)</t>
  </si>
  <si>
    <t>Total Actual Partnership Funding IN-KIND</t>
  </si>
  <si>
    <t>Total Expenditure ( E )</t>
  </si>
  <si>
    <t>Project in-kind Income &amp; Expenditure (A+B+C)</t>
  </si>
  <si>
    <t>TM workings</t>
  </si>
  <si>
    <t>Total expenditure</t>
  </si>
  <si>
    <t>SSkills paid to date</t>
  </si>
  <si>
    <t>Cash</t>
  </si>
  <si>
    <t>Kind</t>
  </si>
  <si>
    <t>Difference</t>
  </si>
  <si>
    <t>Agreed award</t>
  </si>
  <si>
    <t>max based on %</t>
  </si>
  <si>
    <t>balance based on grant</t>
  </si>
  <si>
    <t>balance based on %</t>
  </si>
  <si>
    <t>FINAL PAYMENT</t>
  </si>
  <si>
    <t xml:space="preserve">Total Actual Expenditure Partnership Funding CASH </t>
  </si>
  <si>
    <r>
      <t xml:space="preserve">Partnership Expenditure 'IN-KIND' SUPPORT - </t>
    </r>
    <r>
      <rPr>
        <b/>
        <i/>
        <sz val="10"/>
        <rFont val="Arial"/>
        <family val="2"/>
      </rPr>
      <t>(Source)</t>
    </r>
    <r>
      <rPr>
        <b/>
        <sz val="10"/>
        <rFont val="Arial"/>
        <family val="2"/>
      </rPr>
      <t xml:space="preserve">
Description/Details</t>
    </r>
  </si>
  <si>
    <t>Budget</t>
  </si>
  <si>
    <t xml:space="preserve">Total Budget Income Partnership Funding cash </t>
  </si>
  <si>
    <t>Total Budget Income Partnership Funding in-kind support</t>
  </si>
  <si>
    <t>Total ScreenSkills Grant Funding</t>
  </si>
  <si>
    <t>Total Budget Project Spend</t>
  </si>
  <si>
    <t>SCREENSKILLS FUNDING</t>
  </si>
  <si>
    <t>TOTAL SPEND</t>
  </si>
  <si>
    <r>
      <t>Description</t>
    </r>
    <r>
      <rPr>
        <sz val="10"/>
        <rFont val="Arial"/>
        <family val="2"/>
      </rPr>
      <t xml:space="preserve"> (Training, Project Management, Overheads, etc)</t>
    </r>
  </si>
  <si>
    <t>Total Project Budget</t>
  </si>
  <si>
    <t xml:space="preserve"> Project Budget</t>
  </si>
  <si>
    <t>Amount</t>
  </si>
  <si>
    <t>SceenSkills Funding</t>
  </si>
  <si>
    <r>
      <t xml:space="preserve">Total Project Budget </t>
    </r>
    <r>
      <rPr>
        <sz val="10"/>
        <rFont val="Arial"/>
        <family val="2"/>
      </rPr>
      <t>Please provide the total cost of this project</t>
    </r>
    <r>
      <rPr>
        <b/>
        <sz val="10"/>
        <rFont val="Arial"/>
        <family val="2"/>
      </rPr>
      <t>.</t>
    </r>
  </si>
  <si>
    <r>
      <t xml:space="preserve">Contributing Funders (Income) </t>
    </r>
    <r>
      <rPr>
        <sz val="10"/>
        <rFont val="Arial"/>
        <family val="2"/>
      </rPr>
      <t>Please list all of the income streams for this project other than ScreenSkills.</t>
    </r>
  </si>
  <si>
    <t>SCREENSKILLS GRANT EXPENDITURE</t>
  </si>
  <si>
    <t>Total</t>
  </si>
  <si>
    <t>% of ScreenSkills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</si>
</sst>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_ ;[Red]\-0\ "/>
    <numFmt numFmtId="165" formatCode="_-* #,##0.00_-;\-* #,##0.00_-;_-* \-??_-;_-@_-"/>
    <numFmt numFmtId="166" formatCode="_-[$£-809]* #,##0.00_-;\-[$£-809]* #,##0.00_-;_-[$£-809]* &quot;-&quot;??_-;_-@_-"/>
    <numFmt numFmtId="167" formatCode="[Red]_-* #,##0.00_-;* \(#,##0.00\)_-;_-* &quot;-&quot;??_-;_-@_-"/>
    <numFmt numFmtId="168" formatCode="_-* #,##0.00_-;[Red]* \(#,##0.00\)_-;_-* &quot;-&quot;??_-;_-@_-"/>
  </numFmts>
  <fonts count="52">
    <font>
      <sz val="11"/>
      <color theme="1"/>
      <name val="Calibri"/>
      <family val="2"/>
      <scheme val="minor"/>
    </font>
    <font>
      <sz val="11"/>
      <color theme="1"/>
      <name val="Calibri"/>
      <family val="2"/>
      <scheme val="minor"/>
    </font>
    <font>
      <sz val="10"/>
      <name val="Arial"/>
      <family val="2"/>
    </font>
    <font>
      <sz val="10"/>
      <color indexed="9"/>
      <name val="Arial"/>
      <family val="2"/>
    </font>
    <font>
      <sz val="11"/>
      <name val="Arial"/>
      <family val="2"/>
    </font>
    <font>
      <u/>
      <sz val="10"/>
      <color indexed="12"/>
      <name val="Arial"/>
      <family val="2"/>
    </font>
    <font>
      <u/>
      <sz val="11"/>
      <color indexed="12"/>
      <name val="Arial"/>
      <family val="2"/>
    </font>
    <font>
      <b/>
      <sz val="11"/>
      <name val="Arial"/>
      <family val="2"/>
    </font>
    <font>
      <sz val="11"/>
      <color rgb="FF000000"/>
      <name val="Arial"/>
      <family val="2"/>
    </font>
    <font>
      <b/>
      <sz val="11"/>
      <color rgb="FF000000"/>
      <name val="Arial"/>
      <family val="2"/>
    </font>
    <font>
      <sz val="11"/>
      <name val="Calibri"/>
      <family val="2"/>
    </font>
    <font>
      <sz val="20"/>
      <name val="Arial"/>
      <family val="2"/>
    </font>
    <font>
      <sz val="11"/>
      <color theme="1"/>
      <name val="Arial"/>
      <family val="2"/>
    </font>
    <font>
      <sz val="10"/>
      <color rgb="FF000000"/>
      <name val="Arial"/>
      <family val="2"/>
    </font>
    <font>
      <b/>
      <sz val="11"/>
      <color theme="1"/>
      <name val="Arial"/>
      <family val="2"/>
    </font>
    <font>
      <b/>
      <sz val="12"/>
      <name val="Arial"/>
      <family val="2"/>
    </font>
    <font>
      <sz val="11"/>
      <color rgb="FFFF0000"/>
      <name val="Arial"/>
      <family val="2"/>
    </font>
    <font>
      <b/>
      <sz val="20"/>
      <name val="Arial"/>
      <family val="2"/>
    </font>
    <font>
      <sz val="10"/>
      <color indexed="10"/>
      <name val="Arial"/>
      <family val="2"/>
    </font>
    <font>
      <sz val="10"/>
      <color indexed="12"/>
      <name val="Arial"/>
      <family val="2"/>
    </font>
    <font>
      <b/>
      <sz val="14"/>
      <name val="Arial"/>
      <family val="2"/>
    </font>
    <font>
      <b/>
      <sz val="14"/>
      <color indexed="9"/>
      <name val="Arial"/>
      <family val="2"/>
    </font>
    <font>
      <sz val="14"/>
      <color indexed="9"/>
      <name val="Arial"/>
      <family val="2"/>
    </font>
    <font>
      <b/>
      <sz val="10"/>
      <name val="Arial"/>
      <family val="2"/>
    </font>
    <font>
      <b/>
      <u/>
      <sz val="10"/>
      <name val="Arial"/>
      <family val="2"/>
    </font>
    <font>
      <b/>
      <sz val="18"/>
      <color rgb="FFFF0000"/>
      <name val="Arial"/>
      <family val="2"/>
    </font>
    <font>
      <b/>
      <sz val="12"/>
      <color indexed="12"/>
      <name val="Arial"/>
      <family val="2"/>
    </font>
    <font>
      <b/>
      <sz val="10"/>
      <color indexed="10"/>
      <name val="Arial"/>
      <family val="2"/>
    </font>
    <font>
      <sz val="9"/>
      <name val="Arial"/>
      <family val="2"/>
    </font>
    <font>
      <sz val="8"/>
      <name val="Arial"/>
      <family val="2"/>
    </font>
    <font>
      <b/>
      <i/>
      <sz val="10"/>
      <name val="Arial"/>
      <family val="2"/>
    </font>
    <font>
      <b/>
      <i/>
      <sz val="9"/>
      <name val="Arial"/>
      <family val="2"/>
    </font>
    <font>
      <b/>
      <sz val="11"/>
      <color rgb="FFFF0000"/>
      <name val="Arial"/>
      <family val="2"/>
    </font>
    <font>
      <b/>
      <sz val="10"/>
      <color rgb="FFFF0000"/>
      <name val="Arial"/>
      <family val="2"/>
    </font>
    <font>
      <sz val="10"/>
      <name val="Arial"/>
      <family val="2"/>
      <charset val="161"/>
    </font>
    <font>
      <b/>
      <sz val="12"/>
      <color theme="1"/>
      <name val="Arial"/>
      <family val="2"/>
    </font>
    <font>
      <b/>
      <sz val="10"/>
      <name val="Humnst777 BT"/>
      <family val="2"/>
    </font>
    <font>
      <b/>
      <sz val="8"/>
      <name val="Arial"/>
      <family val="2"/>
    </font>
    <font>
      <sz val="10"/>
      <name val="Humnst777 BT"/>
      <family val="2"/>
    </font>
    <font>
      <b/>
      <sz val="11"/>
      <name val="Humnst777 BT"/>
    </font>
    <font>
      <b/>
      <sz val="9"/>
      <name val="Arial"/>
      <family val="2"/>
    </font>
    <font>
      <b/>
      <sz val="16"/>
      <name val="Arial"/>
      <family val="2"/>
    </font>
    <font>
      <sz val="12"/>
      <color indexed="12"/>
      <name val="Arial"/>
      <family val="2"/>
    </font>
    <font>
      <sz val="10"/>
      <color theme="1"/>
      <name val="Calibri"/>
      <family val="2"/>
      <scheme val="minor"/>
    </font>
    <font>
      <b/>
      <sz val="14"/>
      <color rgb="FFFF0000"/>
      <name val="Arial"/>
      <family val="2"/>
    </font>
    <font>
      <b/>
      <sz val="36"/>
      <name val="Wingdings"/>
      <charset val="2"/>
    </font>
    <font>
      <b/>
      <sz val="14"/>
      <color theme="1" tint="0.249977111117893"/>
      <name val="Arial"/>
      <family val="2"/>
    </font>
    <font>
      <sz val="10"/>
      <name val="Arial"/>
      <family val="2"/>
    </font>
    <font>
      <u/>
      <sz val="10"/>
      <color theme="10"/>
      <name val="Arial"/>
      <family val="2"/>
      <charset val="161"/>
    </font>
    <font>
      <b/>
      <sz val="10"/>
      <color theme="0"/>
      <name val="Arial"/>
      <family val="2"/>
    </font>
    <font>
      <sz val="10"/>
      <color theme="0"/>
      <name val="Arial"/>
      <family val="2"/>
    </font>
    <font>
      <b/>
      <u/>
      <sz val="12"/>
      <name val="Arial"/>
      <family val="2"/>
    </font>
  </fonts>
  <fills count="2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indexed="22"/>
        <bgColor indexed="64"/>
      </patternFill>
    </fill>
    <fill>
      <patternFill patternType="solid">
        <fgColor rgb="FFFFFFFF"/>
        <bgColor indexed="64"/>
      </patternFill>
    </fill>
    <fill>
      <patternFill patternType="solid">
        <fgColor indexed="10"/>
        <bgColor indexed="64"/>
      </patternFill>
    </fill>
    <fill>
      <patternFill patternType="solid">
        <fgColor indexed="51"/>
        <bgColor indexed="64"/>
      </patternFill>
    </fill>
    <fill>
      <patternFill patternType="solid">
        <fgColor indexed="17"/>
        <bgColor indexed="64"/>
      </patternFill>
    </fill>
    <fill>
      <patternFill patternType="solid">
        <fgColor theme="0" tint="-0.14999847407452621"/>
        <bgColor indexed="64"/>
      </patternFill>
    </fill>
    <fill>
      <patternFill patternType="solid">
        <fgColor indexed="8"/>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1"/>
        <bgColor indexed="64"/>
      </patternFill>
    </fill>
    <fill>
      <patternFill patternType="solid">
        <fgColor rgb="FFFF66FF"/>
        <bgColor indexed="64"/>
      </patternFill>
    </fill>
    <fill>
      <patternFill patternType="solid">
        <fgColor theme="5" tint="0.59999389629810485"/>
        <bgColor indexed="64"/>
      </patternFill>
    </fill>
  </fills>
  <borders count="49">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top style="dotted">
        <color indexed="64"/>
      </top>
      <bottom/>
      <diagonal/>
    </border>
    <border>
      <left style="medium">
        <color indexed="64"/>
      </left>
      <right/>
      <top/>
      <bottom/>
      <diagonal/>
    </border>
    <border>
      <left/>
      <right/>
      <top/>
      <bottom style="dotted">
        <color indexed="64"/>
      </bottom>
      <diagonal/>
    </border>
    <border>
      <left/>
      <right/>
      <top/>
      <bottom style="dashed">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ck">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ck">
        <color theme="0"/>
      </left>
      <right style="thin">
        <color theme="0"/>
      </right>
      <top style="thin">
        <color theme="0"/>
      </top>
      <bottom style="thin">
        <color theme="0"/>
      </bottom>
      <diagonal/>
    </border>
    <border>
      <left/>
      <right style="thick">
        <color theme="0"/>
      </right>
      <top style="thin">
        <color theme="0"/>
      </top>
      <bottom/>
      <diagonal/>
    </border>
    <border>
      <left style="thin">
        <color theme="0"/>
      </left>
      <right style="thick">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ck">
        <color theme="0"/>
      </left>
      <right/>
      <top style="medium">
        <color theme="0"/>
      </top>
      <bottom style="medium">
        <color theme="0"/>
      </bottom>
      <diagonal/>
    </border>
    <border>
      <left style="medium">
        <color theme="0"/>
      </left>
      <right/>
      <top/>
      <bottom/>
      <diagonal/>
    </border>
    <border>
      <left/>
      <right style="medium">
        <color theme="0"/>
      </right>
      <top/>
      <bottom/>
      <diagonal/>
    </border>
    <border>
      <left style="medium">
        <color theme="0"/>
      </left>
      <right/>
      <top style="medium">
        <color theme="0"/>
      </top>
      <bottom style="thin">
        <color theme="0"/>
      </bottom>
      <diagonal/>
    </border>
    <border>
      <left/>
      <right/>
      <top style="medium">
        <color theme="0"/>
      </top>
      <bottom style="thin">
        <color theme="0"/>
      </bottom>
      <diagonal/>
    </border>
    <border>
      <left/>
      <right style="medium">
        <color theme="0"/>
      </right>
      <top style="medium">
        <color theme="0"/>
      </top>
      <bottom style="thin">
        <color theme="0"/>
      </bottom>
      <diagonal/>
    </border>
    <border>
      <left/>
      <right/>
      <top style="dotted">
        <color indexed="64"/>
      </top>
      <bottom style="dotted">
        <color indexed="64"/>
      </bottom>
      <diagonal/>
    </border>
    <border>
      <left style="thick">
        <color theme="0"/>
      </left>
      <right style="thick">
        <color theme="0"/>
      </right>
      <top style="thin">
        <color theme="0"/>
      </top>
      <bottom style="thin">
        <color theme="0"/>
      </bottom>
      <diagonal/>
    </border>
    <border>
      <left style="thin">
        <color theme="0"/>
      </left>
      <right style="thin">
        <color theme="0"/>
      </right>
      <top style="thick">
        <color theme="0"/>
      </top>
      <bottom style="thin">
        <color theme="0"/>
      </bottom>
      <diagonal/>
    </border>
    <border>
      <left style="thin">
        <color theme="0"/>
      </left>
      <right style="thick">
        <color theme="0"/>
      </right>
      <top/>
      <bottom style="thin">
        <color theme="0"/>
      </bottom>
      <diagonal/>
    </border>
    <border>
      <left style="thin">
        <color theme="0"/>
      </left>
      <right style="thin">
        <color theme="0"/>
      </right>
      <top/>
      <bottom style="thin">
        <color theme="0"/>
      </bottom>
      <diagonal/>
    </border>
    <border>
      <left style="thin">
        <color theme="0"/>
      </left>
      <right/>
      <top style="medium">
        <color theme="0"/>
      </top>
      <bottom style="medium">
        <color theme="0"/>
      </bottom>
      <diagonal/>
    </border>
    <border>
      <left/>
      <right style="medium">
        <color theme="0"/>
      </right>
      <top style="medium">
        <color theme="0"/>
      </top>
      <bottom style="medium">
        <color theme="0"/>
      </bottom>
      <diagonal/>
    </border>
  </borders>
  <cellStyleXfs count="64">
    <xf numFmtId="0" fontId="0" fillId="0" borderId="0"/>
    <xf numFmtId="0" fontId="2" fillId="0" borderId="0"/>
    <xf numFmtId="0" fontId="5" fillId="0" borderId="0" applyNumberFormat="0" applyFill="0" applyBorder="0" applyAlignment="0" applyProtection="0">
      <alignment vertical="top"/>
      <protection locked="0"/>
    </xf>
    <xf numFmtId="43" fontId="2" fillId="0" borderId="0" applyFont="0" applyFill="0" applyBorder="0" applyAlignment="0" applyProtection="0"/>
    <xf numFmtId="9" fontId="2" fillId="0" borderId="0" applyFont="0" applyFill="0" applyBorder="0" applyAlignment="0" applyProtection="0"/>
    <xf numFmtId="0" fontId="2" fillId="0" borderId="0"/>
    <xf numFmtId="165" fontId="34" fillId="0" borderId="0" applyFill="0" applyBorder="0" applyAlignment="0" applyProtection="0"/>
    <xf numFmtId="0" fontId="2" fillId="0" borderId="0"/>
    <xf numFmtId="0" fontId="1"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47"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8" fillId="0" borderId="0" applyNumberFormat="0" applyFill="0" applyBorder="0" applyAlignment="0" applyProtection="0"/>
    <xf numFmtId="0" fontId="2" fillId="0" borderId="0"/>
    <xf numFmtId="0" fontId="2" fillId="0" borderId="0"/>
    <xf numFmtId="0" fontId="2" fillId="0" borderId="0"/>
    <xf numFmtId="0" fontId="1" fillId="0" borderId="0"/>
    <xf numFmtId="0" fontId="1"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34" fillId="0" borderId="0" applyFill="0" applyBorder="0" applyAlignment="0" applyProtection="0"/>
    <xf numFmtId="9" fontId="2" fillId="0" borderId="0" applyFont="0" applyFill="0" applyBorder="0" applyAlignment="0" applyProtection="0"/>
    <xf numFmtId="0" fontId="1" fillId="0" borderId="0"/>
    <xf numFmtId="43" fontId="2" fillId="0" borderId="0" applyFont="0" applyFill="0" applyBorder="0" applyAlignment="0" applyProtection="0"/>
    <xf numFmtId="0" fontId="1" fillId="0" borderId="0"/>
    <xf numFmtId="0" fontId="1" fillId="0" borderId="0"/>
    <xf numFmtId="0" fontId="1" fillId="0" borderId="0"/>
  </cellStyleXfs>
  <cellXfs count="434">
    <xf numFmtId="0" fontId="0" fillId="0" borderId="0" xfId="0"/>
    <xf numFmtId="0" fontId="2" fillId="0" borderId="0" xfId="1"/>
    <xf numFmtId="0" fontId="4" fillId="0" borderId="0" xfId="1" applyFont="1"/>
    <xf numFmtId="0" fontId="6" fillId="0" borderId="0" xfId="2" applyFont="1" applyBorder="1" applyAlignment="1" applyProtection="1"/>
    <xf numFmtId="0" fontId="6" fillId="0" borderId="0" xfId="2" applyFont="1" applyBorder="1" applyAlignment="1" applyProtection="1">
      <alignment horizontal="left" vertical="center" readingOrder="1"/>
    </xf>
    <xf numFmtId="0" fontId="2" fillId="2" borderId="0" xfId="1" applyFill="1"/>
    <xf numFmtId="0" fontId="2" fillId="0" borderId="0" xfId="1" applyAlignment="1">
      <alignment wrapText="1"/>
    </xf>
    <xf numFmtId="43" fontId="18" fillId="0" borderId="0" xfId="3" applyFont="1" applyAlignment="1" applyProtection="1">
      <alignment horizontal="center"/>
    </xf>
    <xf numFmtId="43" fontId="19" fillId="0" borderId="0" xfId="3" applyFont="1" applyProtection="1"/>
    <xf numFmtId="43" fontId="2" fillId="0" borderId="0" xfId="3" applyFont="1" applyProtection="1"/>
    <xf numFmtId="164" fontId="18" fillId="0" borderId="0" xfId="1" applyNumberFormat="1" applyFont="1" applyProtection="1">
      <protection locked="0"/>
    </xf>
    <xf numFmtId="164" fontId="19" fillId="0" borderId="0" xfId="1" applyNumberFormat="1" applyFont="1" applyProtection="1">
      <protection locked="0"/>
    </xf>
    <xf numFmtId="164" fontId="2" fillId="0" borderId="0" xfId="1" applyNumberFormat="1" applyProtection="1">
      <protection locked="0"/>
    </xf>
    <xf numFmtId="164" fontId="19" fillId="0" borderId="0" xfId="1" applyNumberFormat="1" applyFont="1"/>
    <xf numFmtId="164" fontId="2" fillId="0" borderId="0" xfId="1" applyNumberFormat="1"/>
    <xf numFmtId="43" fontId="2" fillId="0" borderId="0" xfId="3" applyFont="1" applyAlignment="1" applyProtection="1">
      <alignment horizontal="center"/>
    </xf>
    <xf numFmtId="1" fontId="2" fillId="0" borderId="0" xfId="1" applyNumberFormat="1"/>
    <xf numFmtId="0" fontId="20" fillId="4" borderId="0" xfId="1" applyFont="1" applyFill="1"/>
    <xf numFmtId="43" fontId="20" fillId="4" borderId="0" xfId="3" applyFont="1" applyFill="1" applyAlignment="1" applyProtection="1">
      <alignment horizontal="center"/>
    </xf>
    <xf numFmtId="1" fontId="20" fillId="4" borderId="0" xfId="1" applyNumberFormat="1" applyFont="1" applyFill="1"/>
    <xf numFmtId="1" fontId="20" fillId="4" borderId="0" xfId="1" applyNumberFormat="1" applyFont="1" applyFill="1" applyAlignment="1">
      <alignment horizontal="center"/>
    </xf>
    <xf numFmtId="0" fontId="21" fillId="4" borderId="0" xfId="1" applyFont="1" applyFill="1"/>
    <xf numFmtId="43" fontId="21" fillId="4" borderId="0" xfId="3" applyFont="1" applyFill="1" applyAlignment="1" applyProtection="1">
      <alignment horizontal="center"/>
    </xf>
    <xf numFmtId="1" fontId="21" fillId="4" borderId="0" xfId="1" applyNumberFormat="1" applyFont="1" applyFill="1"/>
    <xf numFmtId="1" fontId="22" fillId="4" borderId="0" xfId="1" applyNumberFormat="1" applyFont="1" applyFill="1" applyAlignment="1">
      <alignment horizontal="center"/>
    </xf>
    <xf numFmtId="0" fontId="22" fillId="4" borderId="0" xfId="1" applyFont="1" applyFill="1"/>
    <xf numFmtId="0" fontId="15" fillId="0" borderId="0" xfId="1" applyFont="1"/>
    <xf numFmtId="10" fontId="15" fillId="0" borderId="0" xfId="3" applyNumberFormat="1" applyFont="1" applyFill="1" applyBorder="1" applyAlignment="1" applyProtection="1">
      <alignment horizontal="center"/>
    </xf>
    <xf numFmtId="43" fontId="26" fillId="0" borderId="0" xfId="3" applyFont="1" applyFill="1" applyBorder="1" applyAlignment="1" applyProtection="1">
      <alignment horizontal="center"/>
    </xf>
    <xf numFmtId="43" fontId="15" fillId="0" borderId="0" xfId="3" applyFont="1" applyFill="1" applyBorder="1" applyAlignment="1" applyProtection="1">
      <alignment horizontal="center"/>
    </xf>
    <xf numFmtId="43" fontId="26" fillId="0" borderId="0" xfId="3" applyFont="1" applyFill="1" applyBorder="1" applyAlignment="1" applyProtection="1">
      <alignment horizontal="center"/>
      <protection locked="0"/>
    </xf>
    <xf numFmtId="43" fontId="15" fillId="0" borderId="0" xfId="3" applyFont="1" applyFill="1" applyBorder="1" applyAlignment="1" applyProtection="1">
      <alignment horizontal="center"/>
      <protection locked="0"/>
    </xf>
    <xf numFmtId="10" fontId="15" fillId="0" borderId="0" xfId="3" applyNumberFormat="1" applyFont="1" applyFill="1" applyBorder="1" applyAlignment="1" applyProtection="1">
      <alignment horizontal="center"/>
      <protection locked="0"/>
    </xf>
    <xf numFmtId="43" fontId="23" fillId="0" borderId="0" xfId="3" applyFont="1" applyFill="1" applyBorder="1" applyAlignment="1" applyProtection="1">
      <alignment horizontal="center"/>
      <protection locked="0"/>
    </xf>
    <xf numFmtId="43" fontId="18" fillId="0" borderId="0" xfId="3" applyFont="1" applyBorder="1" applyAlignment="1" applyProtection="1">
      <alignment horizontal="center"/>
    </xf>
    <xf numFmtId="43" fontId="18" fillId="2" borderId="0" xfId="3" applyFont="1" applyFill="1" applyBorder="1" applyAlignment="1" applyProtection="1">
      <alignment horizontal="center"/>
    </xf>
    <xf numFmtId="43" fontId="2" fillId="2" borderId="0" xfId="3" applyFont="1" applyFill="1" applyBorder="1" applyAlignment="1" applyProtection="1">
      <alignment horizontal="center"/>
    </xf>
    <xf numFmtId="43" fontId="2" fillId="0" borderId="0" xfId="3" applyFont="1" applyBorder="1" applyAlignment="1" applyProtection="1">
      <alignment horizontal="center"/>
      <protection locked="0"/>
    </xf>
    <xf numFmtId="43" fontId="19" fillId="0" borderId="0" xfId="3" applyFont="1" applyBorder="1" applyAlignment="1" applyProtection="1">
      <alignment horizontal="center"/>
    </xf>
    <xf numFmtId="43" fontId="2" fillId="0" borderId="0" xfId="3" applyFont="1" applyBorder="1" applyAlignment="1" applyProtection="1">
      <alignment horizontal="center"/>
    </xf>
    <xf numFmtId="43" fontId="19" fillId="0" borderId="0" xfId="3" applyFont="1" applyFill="1" applyBorder="1" applyProtection="1"/>
    <xf numFmtId="43" fontId="2" fillId="0" borderId="0" xfId="3" applyFont="1" applyFill="1" applyBorder="1" applyProtection="1"/>
    <xf numFmtId="43" fontId="7" fillId="0" borderId="0" xfId="3" applyFont="1" applyFill="1" applyBorder="1" applyAlignment="1" applyProtection="1">
      <alignment horizontal="center"/>
      <protection locked="0"/>
    </xf>
    <xf numFmtId="1" fontId="2" fillId="2" borderId="0" xfId="1" applyNumberFormat="1" applyFill="1"/>
    <xf numFmtId="164" fontId="19" fillId="2" borderId="0" xfId="1" applyNumberFormat="1" applyFont="1" applyFill="1"/>
    <xf numFmtId="164" fontId="2" fillId="2" borderId="0" xfId="1" applyNumberFormat="1" applyFill="1"/>
    <xf numFmtId="164" fontId="19" fillId="2" borderId="0" xfId="1" applyNumberFormat="1" applyFont="1" applyFill="1" applyProtection="1">
      <protection locked="0"/>
    </xf>
    <xf numFmtId="164" fontId="2" fillId="2" borderId="0" xfId="1" applyNumberFormat="1" applyFill="1" applyProtection="1">
      <protection locked="0"/>
    </xf>
    <xf numFmtId="0" fontId="23" fillId="0" borderId="0" xfId="1" applyFont="1"/>
    <xf numFmtId="43" fontId="19" fillId="2" borderId="0" xfId="3" applyFont="1" applyFill="1" applyBorder="1" applyProtection="1"/>
    <xf numFmtId="43" fontId="2" fillId="2" borderId="0" xfId="3" applyFont="1" applyFill="1" applyBorder="1" applyProtection="1"/>
    <xf numFmtId="1" fontId="2" fillId="2" borderId="0" xfId="1" applyNumberFormat="1" applyFill="1" applyProtection="1">
      <protection locked="0"/>
    </xf>
    <xf numFmtId="0" fontId="23" fillId="2" borderId="0" xfId="1" applyFont="1" applyFill="1" applyAlignment="1">
      <alignment horizontal="left"/>
    </xf>
    <xf numFmtId="15" fontId="23" fillId="2" borderId="0" xfId="1" applyNumberFormat="1" applyFont="1" applyFill="1" applyProtection="1">
      <protection locked="0"/>
    </xf>
    <xf numFmtId="15" fontId="23" fillId="2" borderId="0" xfId="1" applyNumberFormat="1" applyFont="1" applyFill="1"/>
    <xf numFmtId="0" fontId="20" fillId="2" borderId="0" xfId="1" applyFont="1" applyFill="1"/>
    <xf numFmtId="43" fontId="18" fillId="2" borderId="0" xfId="3" applyFont="1" applyFill="1" applyAlignment="1" applyProtection="1">
      <alignment horizontal="center"/>
    </xf>
    <xf numFmtId="43" fontId="19" fillId="2" borderId="0" xfId="3" applyFont="1" applyFill="1" applyProtection="1"/>
    <xf numFmtId="43" fontId="2" fillId="2" borderId="0" xfId="3" applyFont="1" applyFill="1" applyProtection="1"/>
    <xf numFmtId="43" fontId="2" fillId="2" borderId="0" xfId="3" applyFont="1" applyFill="1" applyAlignment="1" applyProtection="1">
      <alignment horizontal="center"/>
    </xf>
    <xf numFmtId="0" fontId="33" fillId="2" borderId="0" xfId="1" applyFont="1" applyFill="1"/>
    <xf numFmtId="0" fontId="2" fillId="0" borderId="0" xfId="1" applyAlignment="1">
      <alignment vertical="top" wrapText="1"/>
    </xf>
    <xf numFmtId="0" fontId="23" fillId="2" borderId="0" xfId="1" applyFont="1" applyFill="1"/>
    <xf numFmtId="0" fontId="23" fillId="2" borderId="0" xfId="1" applyFont="1" applyFill="1" applyAlignment="1">
      <alignment vertical="top" wrapText="1"/>
    </xf>
    <xf numFmtId="0" fontId="2" fillId="2" borderId="0" xfId="1" applyFill="1" applyAlignment="1">
      <alignment vertical="center"/>
    </xf>
    <xf numFmtId="1" fontId="2" fillId="2" borderId="14" xfId="1" applyNumberFormat="1" applyFill="1" applyBorder="1"/>
    <xf numFmtId="0" fontId="2" fillId="2" borderId="16" xfId="1" applyFill="1" applyBorder="1"/>
    <xf numFmtId="0" fontId="1" fillId="0" borderId="0" xfId="8"/>
    <xf numFmtId="0" fontId="2" fillId="0" borderId="11" xfId="9" applyBorder="1"/>
    <xf numFmtId="9" fontId="1" fillId="0" borderId="11" xfId="10" applyFont="1" applyBorder="1" applyProtection="1"/>
    <xf numFmtId="0" fontId="2" fillId="0" borderId="12" xfId="9" applyBorder="1"/>
    <xf numFmtId="0" fontId="2" fillId="0" borderId="0" xfId="9"/>
    <xf numFmtId="9" fontId="1" fillId="0" borderId="0" xfId="10" applyFont="1" applyBorder="1" applyProtection="1"/>
    <xf numFmtId="0" fontId="2" fillId="0" borderId="15" xfId="9" applyBorder="1"/>
    <xf numFmtId="0" fontId="23" fillId="0" borderId="15" xfId="9" applyFont="1" applyBorder="1"/>
    <xf numFmtId="0" fontId="2" fillId="0" borderId="17" xfId="9" applyBorder="1"/>
    <xf numFmtId="0" fontId="36" fillId="0" borderId="15" xfId="9" applyFont="1" applyBorder="1"/>
    <xf numFmtId="0" fontId="23" fillId="0" borderId="0" xfId="9" applyFont="1"/>
    <xf numFmtId="9" fontId="23" fillId="0" borderId="0" xfId="10" applyFont="1" applyBorder="1" applyProtection="1"/>
    <xf numFmtId="0" fontId="37" fillId="0" borderId="15" xfId="9" applyFont="1" applyBorder="1"/>
    <xf numFmtId="0" fontId="36" fillId="0" borderId="0" xfId="9" applyFont="1"/>
    <xf numFmtId="0" fontId="2" fillId="0" borderId="9" xfId="9" applyBorder="1"/>
    <xf numFmtId="9" fontId="1" fillId="0" borderId="9" xfId="10" applyFont="1" applyBorder="1" applyProtection="1"/>
    <xf numFmtId="0" fontId="38" fillId="0" borderId="9" xfId="9" applyFont="1" applyBorder="1"/>
    <xf numFmtId="0" fontId="23" fillId="0" borderId="9" xfId="9" applyFont="1" applyBorder="1"/>
    <xf numFmtId="0" fontId="39" fillId="0" borderId="10" xfId="9" applyFont="1" applyBorder="1"/>
    <xf numFmtId="0" fontId="2" fillId="10" borderId="0" xfId="9" applyFill="1"/>
    <xf numFmtId="9" fontId="1" fillId="10" borderId="0" xfId="10" applyFont="1" applyFill="1" applyBorder="1" applyProtection="1"/>
    <xf numFmtId="0" fontId="23" fillId="10" borderId="0" xfId="9" applyFont="1" applyFill="1" applyAlignment="1">
      <alignment horizontal="left"/>
    </xf>
    <xf numFmtId="0" fontId="29" fillId="10" borderId="0" xfId="9" applyFont="1" applyFill="1" applyAlignment="1">
      <alignment horizontal="left"/>
    </xf>
    <xf numFmtId="0" fontId="2" fillId="2" borderId="0" xfId="9" applyFill="1"/>
    <xf numFmtId="9" fontId="36" fillId="2" borderId="0" xfId="10" applyFont="1" applyFill="1" applyProtection="1"/>
    <xf numFmtId="0" fontId="23" fillId="2" borderId="0" xfId="9" applyFont="1" applyFill="1" applyAlignment="1">
      <alignment horizontal="left"/>
    </xf>
    <xf numFmtId="0" fontId="2" fillId="2" borderId="0" xfId="9" applyFill="1" applyAlignment="1">
      <alignment wrapText="1"/>
    </xf>
    <xf numFmtId="9" fontId="36" fillId="2" borderId="4" xfId="10" applyFont="1" applyFill="1" applyBorder="1" applyProtection="1"/>
    <xf numFmtId="0" fontId="23" fillId="2" borderId="4" xfId="9" applyFont="1" applyFill="1" applyBorder="1" applyAlignment="1">
      <alignment horizontal="left"/>
    </xf>
    <xf numFmtId="0" fontId="2" fillId="2" borderId="4" xfId="9" applyFill="1" applyBorder="1" applyAlignment="1">
      <alignment wrapText="1"/>
    </xf>
    <xf numFmtId="0" fontId="2" fillId="2" borderId="4" xfId="9" applyFill="1" applyBorder="1"/>
    <xf numFmtId="9" fontId="2" fillId="2" borderId="0" xfId="10" applyFont="1" applyFill="1" applyProtection="1"/>
    <xf numFmtId="0" fontId="23" fillId="2" borderId="0" xfId="9" applyFont="1" applyFill="1"/>
    <xf numFmtId="0" fontId="23" fillId="2" borderId="0" xfId="9" applyFont="1" applyFill="1" applyAlignment="1">
      <alignment horizontal="left" wrapText="1"/>
    </xf>
    <xf numFmtId="166" fontId="41" fillId="2" borderId="18" xfId="9" applyNumberFormat="1" applyFont="1" applyFill="1" applyBorder="1" applyAlignment="1" applyProtection="1">
      <alignment horizontal="left" wrapText="1"/>
      <protection locked="0"/>
    </xf>
    <xf numFmtId="9" fontId="2" fillId="2" borderId="4" xfId="10" applyFont="1" applyFill="1" applyBorder="1" applyProtection="1"/>
    <xf numFmtId="0" fontId="23" fillId="2" borderId="4" xfId="9" applyFont="1" applyFill="1" applyBorder="1" applyAlignment="1">
      <alignment wrapText="1"/>
    </xf>
    <xf numFmtId="9" fontId="2" fillId="2" borderId="19" xfId="10" applyFont="1" applyFill="1" applyBorder="1" applyProtection="1"/>
    <xf numFmtId="43" fontId="2" fillId="2" borderId="19" xfId="11" applyFont="1" applyFill="1" applyBorder="1" applyAlignment="1" applyProtection="1"/>
    <xf numFmtId="9" fontId="2" fillId="2" borderId="0" xfId="10" applyFont="1" applyFill="1" applyBorder="1" applyProtection="1"/>
    <xf numFmtId="43" fontId="2" fillId="2" borderId="0" xfId="11" applyFont="1" applyFill="1" applyBorder="1" applyAlignment="1" applyProtection="1"/>
    <xf numFmtId="43" fontId="42" fillId="2" borderId="0" xfId="11" applyFont="1" applyFill="1" applyBorder="1" applyAlignment="1" applyProtection="1"/>
    <xf numFmtId="43" fontId="2" fillId="2" borderId="19" xfId="9" applyNumberFormat="1" applyFill="1" applyBorder="1" applyAlignment="1">
      <alignment horizontal="left" wrapText="1"/>
    </xf>
    <xf numFmtId="0" fontId="2" fillId="2" borderId="0" xfId="10" applyNumberFormat="1" applyFont="1" applyFill="1" applyBorder="1" applyProtection="1"/>
    <xf numFmtId="9" fontId="23" fillId="2" borderId="0" xfId="10" applyFont="1" applyFill="1" applyAlignment="1" applyProtection="1">
      <alignment horizontal="right" wrapText="1"/>
    </xf>
    <xf numFmtId="0" fontId="23" fillId="2" borderId="0" xfId="9" applyFont="1" applyFill="1" applyAlignment="1">
      <alignment horizontal="center"/>
    </xf>
    <xf numFmtId="1" fontId="23" fillId="2" borderId="0" xfId="9" applyNumberFormat="1" applyFont="1" applyFill="1" applyAlignment="1">
      <alignment horizontal="left"/>
    </xf>
    <xf numFmtId="9" fontId="23" fillId="2" borderId="0" xfId="10" applyFont="1" applyFill="1" applyBorder="1" applyAlignment="1" applyProtection="1">
      <alignment horizontal="left"/>
    </xf>
    <xf numFmtId="0" fontId="43" fillId="0" borderId="0" xfId="8" applyFont="1"/>
    <xf numFmtId="0" fontId="23" fillId="2" borderId="3" xfId="9" applyFont="1" applyFill="1" applyBorder="1" applyAlignment="1">
      <alignment horizontal="left" vertical="center" wrapText="1"/>
    </xf>
    <xf numFmtId="1" fontId="33" fillId="2" borderId="0" xfId="9" applyNumberFormat="1" applyFont="1" applyFill="1"/>
    <xf numFmtId="1" fontId="33" fillId="2" borderId="0" xfId="9" applyNumberFormat="1" applyFont="1" applyFill="1" applyAlignment="1">
      <alignment horizontal="right"/>
    </xf>
    <xf numFmtId="0" fontId="23" fillId="2" borderId="3" xfId="9" applyFont="1" applyFill="1" applyBorder="1" applyAlignment="1">
      <alignment horizontal="left" wrapText="1"/>
    </xf>
    <xf numFmtId="0" fontId="17" fillId="2" borderId="0" xfId="9" applyFont="1" applyFill="1" applyAlignment="1">
      <alignment vertical="center"/>
    </xf>
    <xf numFmtId="0" fontId="33" fillId="0" borderId="0" xfId="1" applyFont="1" applyAlignment="1">
      <alignment horizontal="right"/>
    </xf>
    <xf numFmtId="0" fontId="17" fillId="2" borderId="0" xfId="1" applyFont="1" applyFill="1"/>
    <xf numFmtId="44" fontId="2" fillId="11" borderId="21" xfId="13" applyFont="1" applyFill="1" applyBorder="1" applyProtection="1">
      <protection locked="0"/>
    </xf>
    <xf numFmtId="164" fontId="23" fillId="13" borderId="21" xfId="1" applyNumberFormat="1" applyFont="1" applyFill="1" applyBorder="1" applyAlignment="1" applyProtection="1">
      <alignment horizontal="center" vertical="center" wrapText="1"/>
      <protection locked="0"/>
    </xf>
    <xf numFmtId="44" fontId="23" fillId="13" borderId="21" xfId="13" applyFont="1" applyFill="1" applyBorder="1" applyAlignment="1" applyProtection="1">
      <alignment horizontal="center"/>
      <protection locked="0"/>
    </xf>
    <xf numFmtId="44" fontId="2" fillId="11" borderId="22" xfId="13" applyFont="1" applyFill="1" applyBorder="1" applyProtection="1">
      <protection locked="0"/>
    </xf>
    <xf numFmtId="164" fontId="23" fillId="13" borderId="23" xfId="1" applyNumberFormat="1" applyFont="1" applyFill="1" applyBorder="1" applyAlignment="1" applyProtection="1">
      <alignment horizontal="center" vertical="center" wrapText="1"/>
      <protection locked="0"/>
    </xf>
    <xf numFmtId="164" fontId="23" fillId="13" borderId="24" xfId="1" applyNumberFormat="1" applyFont="1" applyFill="1" applyBorder="1" applyAlignment="1" applyProtection="1">
      <alignment horizontal="center" vertical="center" wrapText="1"/>
      <protection locked="0"/>
    </xf>
    <xf numFmtId="43" fontId="23" fillId="12" borderId="21" xfId="3" applyFont="1" applyFill="1" applyBorder="1" applyAlignment="1" applyProtection="1">
      <alignment horizontal="center" vertical="center" wrapText="1"/>
    </xf>
    <xf numFmtId="0" fontId="15" fillId="12" borderId="21" xfId="1" applyFont="1" applyFill="1" applyBorder="1" applyAlignment="1">
      <alignment vertical="center"/>
    </xf>
    <xf numFmtId="43" fontId="23" fillId="12" borderId="21" xfId="3" applyFont="1" applyFill="1" applyBorder="1" applyAlignment="1" applyProtection="1">
      <alignment horizontal="center"/>
    </xf>
    <xf numFmtId="43" fontId="23" fillId="12" borderId="21" xfId="3" applyFont="1" applyFill="1" applyBorder="1" applyAlignment="1" applyProtection="1">
      <alignment horizontal="center" vertical="center"/>
    </xf>
    <xf numFmtId="44" fontId="2" fillId="9" borderId="21" xfId="13" applyFont="1" applyFill="1" applyBorder="1" applyAlignment="1" applyProtection="1">
      <alignment horizontal="center"/>
    </xf>
    <xf numFmtId="43" fontId="2" fillId="9" borderId="21" xfId="3" applyFont="1" applyFill="1" applyBorder="1" applyAlignment="1" applyProtection="1">
      <alignment horizontal="center"/>
    </xf>
    <xf numFmtId="0" fontId="23" fillId="14" borderId="21" xfId="1" applyFont="1" applyFill="1" applyBorder="1" applyAlignment="1" applyProtection="1">
      <alignment vertical="center" wrapText="1"/>
      <protection locked="0"/>
    </xf>
    <xf numFmtId="0" fontId="23" fillId="14" borderId="21" xfId="1" applyFont="1" applyFill="1" applyBorder="1" applyAlignment="1" applyProtection="1">
      <alignment horizontal="center" vertical="center" wrapText="1"/>
      <protection locked="0"/>
    </xf>
    <xf numFmtId="1" fontId="23" fillId="14" borderId="21" xfId="1" applyNumberFormat="1" applyFont="1" applyFill="1" applyBorder="1" applyAlignment="1" applyProtection="1">
      <alignment horizontal="center" vertical="center"/>
      <protection locked="0"/>
    </xf>
    <xf numFmtId="1" fontId="2" fillId="0" borderId="0" xfId="1" applyNumberFormat="1" applyProtection="1">
      <protection locked="0"/>
    </xf>
    <xf numFmtId="44" fontId="2" fillId="11" borderId="23" xfId="13" applyFont="1" applyFill="1" applyBorder="1" applyProtection="1">
      <protection locked="0"/>
    </xf>
    <xf numFmtId="44" fontId="23" fillId="13" borderId="23" xfId="13" applyFont="1" applyFill="1" applyBorder="1" applyAlignment="1" applyProtection="1">
      <alignment horizontal="center"/>
      <protection locked="0"/>
    </xf>
    <xf numFmtId="0" fontId="2" fillId="2" borderId="20" xfId="1" applyFill="1" applyBorder="1"/>
    <xf numFmtId="43" fontId="23" fillId="9" borderId="0" xfId="3" applyFont="1" applyFill="1" applyBorder="1" applyAlignment="1" applyProtection="1">
      <alignment horizontal="center"/>
      <protection locked="0"/>
    </xf>
    <xf numFmtId="43" fontId="2" fillId="9" borderId="0" xfId="3" applyFont="1" applyFill="1" applyBorder="1" applyProtection="1"/>
    <xf numFmtId="43" fontId="19" fillId="9" borderId="0" xfId="3" applyFont="1" applyFill="1" applyBorder="1" applyProtection="1"/>
    <xf numFmtId="43" fontId="18" fillId="9" borderId="0" xfId="3" applyFont="1" applyFill="1" applyBorder="1" applyAlignment="1" applyProtection="1">
      <alignment horizontal="center"/>
    </xf>
    <xf numFmtId="0" fontId="2" fillId="9" borderId="0" xfId="1" applyFill="1" applyAlignment="1">
      <alignment wrapText="1"/>
    </xf>
    <xf numFmtId="1" fontId="23" fillId="9" borderId="0" xfId="1" applyNumberFormat="1" applyFont="1" applyFill="1" applyProtection="1">
      <protection locked="0"/>
    </xf>
    <xf numFmtId="1" fontId="23" fillId="0" borderId="0" xfId="1" applyNumberFormat="1" applyFont="1" applyProtection="1">
      <protection locked="0"/>
    </xf>
    <xf numFmtId="0" fontId="2" fillId="11" borderId="21" xfId="1" applyFill="1" applyBorder="1" applyAlignment="1" applyProtection="1">
      <alignment horizontal="center" wrapText="1"/>
      <protection locked="0"/>
    </xf>
    <xf numFmtId="0" fontId="2" fillId="0" borderId="21" xfId="1" applyBorder="1" applyAlignment="1">
      <alignment wrapText="1"/>
    </xf>
    <xf numFmtId="43" fontId="23" fillId="9" borderId="21" xfId="3" applyFont="1" applyFill="1" applyBorder="1" applyAlignment="1" applyProtection="1">
      <alignment horizontal="center"/>
    </xf>
    <xf numFmtId="0" fontId="2" fillId="0" borderId="32" xfId="1" applyBorder="1"/>
    <xf numFmtId="164" fontId="23" fillId="13" borderId="22" xfId="1" applyNumberFormat="1" applyFont="1" applyFill="1" applyBorder="1" applyAlignment="1" applyProtection="1">
      <alignment horizontal="center" vertical="center" wrapText="1"/>
      <protection locked="0"/>
    </xf>
    <xf numFmtId="44" fontId="23" fillId="13" borderId="22" xfId="13" applyFont="1" applyFill="1" applyBorder="1" applyAlignment="1" applyProtection="1">
      <alignment horizontal="center"/>
      <protection locked="0"/>
    </xf>
    <xf numFmtId="164" fontId="23" fillId="13" borderId="31" xfId="1" applyNumberFormat="1" applyFont="1" applyFill="1" applyBorder="1" applyAlignment="1" applyProtection="1">
      <alignment horizontal="center" vertical="center" wrapText="1"/>
      <protection locked="0"/>
    </xf>
    <xf numFmtId="43" fontId="23" fillId="12" borderId="22" xfId="3" applyFont="1" applyFill="1" applyBorder="1" applyAlignment="1" applyProtection="1">
      <alignment horizontal="center" vertical="center" wrapText="1"/>
    </xf>
    <xf numFmtId="44" fontId="2" fillId="9" borderId="22" xfId="13" applyFont="1" applyFill="1" applyBorder="1" applyAlignment="1" applyProtection="1">
      <alignment horizontal="center"/>
    </xf>
    <xf numFmtId="43" fontId="23" fillId="12" borderId="22" xfId="3" applyFont="1" applyFill="1" applyBorder="1" applyAlignment="1" applyProtection="1">
      <alignment horizontal="center"/>
    </xf>
    <xf numFmtId="44" fontId="23" fillId="14" borderId="22" xfId="13" applyFont="1" applyFill="1" applyBorder="1" applyAlignment="1" applyProtection="1">
      <alignment horizontal="center"/>
      <protection locked="0"/>
    </xf>
    <xf numFmtId="43" fontId="23" fillId="14" borderId="22" xfId="3" applyFont="1" applyFill="1" applyBorder="1" applyAlignment="1" applyProtection="1">
      <alignment horizontal="center" vertical="center"/>
      <protection locked="0"/>
    </xf>
    <xf numFmtId="44" fontId="2" fillId="9" borderId="22" xfId="13" applyFont="1" applyFill="1" applyBorder="1" applyAlignment="1">
      <alignment horizontal="center"/>
    </xf>
    <xf numFmtId="1" fontId="23" fillId="14" borderId="23" xfId="1" applyNumberFormat="1" applyFont="1" applyFill="1" applyBorder="1" applyAlignment="1" applyProtection="1">
      <alignment horizontal="center" vertical="center" wrapText="1"/>
      <protection locked="0"/>
    </xf>
    <xf numFmtId="10" fontId="23" fillId="14" borderId="25" xfId="1" applyNumberFormat="1" applyFont="1" applyFill="1" applyBorder="1" applyAlignment="1" applyProtection="1">
      <alignment horizontal="center"/>
      <protection locked="0"/>
    </xf>
    <xf numFmtId="44" fontId="23" fillId="13" borderId="25" xfId="13" applyFont="1" applyFill="1" applyBorder="1" applyAlignment="1" applyProtection="1">
      <alignment horizontal="center"/>
      <protection locked="0"/>
    </xf>
    <xf numFmtId="44" fontId="23" fillId="13" borderId="33" xfId="13" applyFont="1" applyFill="1" applyBorder="1" applyAlignment="1" applyProtection="1">
      <alignment horizontal="center"/>
      <protection locked="0"/>
    </xf>
    <xf numFmtId="44" fontId="23" fillId="13" borderId="34" xfId="13" applyFont="1" applyFill="1" applyBorder="1" applyAlignment="1" applyProtection="1">
      <alignment horizontal="center"/>
      <protection locked="0"/>
    </xf>
    <xf numFmtId="43" fontId="23" fillId="12" borderId="25" xfId="3" applyFont="1" applyFill="1" applyBorder="1" applyAlignment="1" applyProtection="1">
      <alignment horizontal="center"/>
    </xf>
    <xf numFmtId="10" fontId="2" fillId="0" borderId="0" xfId="1" applyNumberFormat="1" applyProtection="1">
      <protection locked="0"/>
    </xf>
    <xf numFmtId="43" fontId="2" fillId="0" borderId="0" xfId="3" applyFont="1" applyBorder="1" applyProtection="1"/>
    <xf numFmtId="43" fontId="19" fillId="0" borderId="0" xfId="3" applyFont="1" applyBorder="1" applyProtection="1"/>
    <xf numFmtId="0" fontId="4" fillId="0" borderId="0" xfId="1" applyFont="1" applyAlignment="1">
      <alignment wrapText="1"/>
    </xf>
    <xf numFmtId="10" fontId="23" fillId="0" borderId="0" xfId="1" applyNumberFormat="1" applyFont="1" applyProtection="1">
      <protection locked="0"/>
    </xf>
    <xf numFmtId="0" fontId="2" fillId="0" borderId="0" xfId="1" applyAlignment="1">
      <alignment vertical="center"/>
    </xf>
    <xf numFmtId="1" fontId="7" fillId="0" borderId="0" xfId="1" applyNumberFormat="1" applyFont="1" applyProtection="1">
      <protection locked="0"/>
    </xf>
    <xf numFmtId="10" fontId="7" fillId="0" borderId="0" xfId="1" applyNumberFormat="1" applyFont="1" applyProtection="1">
      <protection locked="0"/>
    </xf>
    <xf numFmtId="43" fontId="18" fillId="0" borderId="0" xfId="3" applyFont="1" applyFill="1" applyBorder="1" applyAlignment="1" applyProtection="1">
      <alignment horizontal="center"/>
    </xf>
    <xf numFmtId="0" fontId="2" fillId="9" borderId="0" xfId="1" applyFill="1"/>
    <xf numFmtId="164" fontId="2" fillId="9" borderId="0" xfId="1" applyNumberFormat="1" applyFill="1" applyProtection="1">
      <protection locked="0"/>
    </xf>
    <xf numFmtId="164" fontId="19" fillId="9" borderId="0" xfId="1" applyNumberFormat="1" applyFont="1" applyFill="1" applyProtection="1">
      <protection locked="0"/>
    </xf>
    <xf numFmtId="1" fontId="23" fillId="15" borderId="0" xfId="1" applyNumberFormat="1" applyFont="1" applyFill="1" applyAlignment="1" applyProtection="1">
      <alignment vertical="center" wrapText="1"/>
      <protection locked="0"/>
    </xf>
    <xf numFmtId="1" fontId="23" fillId="15" borderId="0" xfId="1" applyNumberFormat="1" applyFont="1" applyFill="1" applyAlignment="1" applyProtection="1">
      <alignment horizontal="center" vertical="center" wrapText="1"/>
      <protection locked="0"/>
    </xf>
    <xf numFmtId="1" fontId="23" fillId="15" borderId="0" xfId="1" applyNumberFormat="1" applyFont="1" applyFill="1" applyAlignment="1" applyProtection="1">
      <alignment horizontal="center" vertical="center"/>
      <protection locked="0"/>
    </xf>
    <xf numFmtId="43" fontId="23" fillId="15" borderId="0" xfId="3" applyFont="1" applyFill="1" applyBorder="1" applyAlignment="1" applyProtection="1">
      <alignment horizontal="center" vertical="center"/>
      <protection locked="0"/>
    </xf>
    <xf numFmtId="2" fontId="23" fillId="0" borderId="0" xfId="1" applyNumberFormat="1" applyFont="1" applyAlignment="1" applyProtection="1">
      <alignment horizontal="center"/>
      <protection locked="0"/>
    </xf>
    <xf numFmtId="10" fontId="23" fillId="0" borderId="0" xfId="1" applyNumberFormat="1" applyFont="1" applyAlignment="1" applyProtection="1">
      <alignment horizontal="center"/>
      <protection locked="0"/>
    </xf>
    <xf numFmtId="43" fontId="23" fillId="0" borderId="0" xfId="3" applyFont="1" applyFill="1" applyBorder="1" applyAlignment="1" applyProtection="1">
      <alignment horizontal="center"/>
    </xf>
    <xf numFmtId="0" fontId="23" fillId="0" borderId="0" xfId="1" applyFont="1" applyProtection="1">
      <protection locked="0"/>
    </xf>
    <xf numFmtId="0" fontId="15" fillId="0" borderId="0" xfId="1" applyFont="1" applyProtection="1">
      <protection locked="0"/>
    </xf>
    <xf numFmtId="1" fontId="15" fillId="0" borderId="0" xfId="1" applyNumberFormat="1" applyFont="1" applyProtection="1">
      <protection locked="0"/>
    </xf>
    <xf numFmtId="10" fontId="7" fillId="14" borderId="30" xfId="1" applyNumberFormat="1" applyFont="1" applyFill="1" applyBorder="1" applyAlignment="1" applyProtection="1">
      <alignment horizontal="center"/>
      <protection locked="0"/>
    </xf>
    <xf numFmtId="0" fontId="4" fillId="0" borderId="30" xfId="1" applyFont="1" applyBorder="1"/>
    <xf numFmtId="0" fontId="2" fillId="0" borderId="25" xfId="1" applyBorder="1" applyAlignment="1">
      <alignment wrapText="1"/>
    </xf>
    <xf numFmtId="1" fontId="23" fillId="9" borderId="0" xfId="1" applyNumberFormat="1" applyFont="1" applyFill="1" applyAlignment="1" applyProtection="1">
      <alignment vertical="center"/>
      <protection locked="0"/>
    </xf>
    <xf numFmtId="44" fontId="23" fillId="14" borderId="35" xfId="13" applyFont="1" applyFill="1" applyBorder="1" applyAlignment="1" applyProtection="1">
      <alignment horizontal="center"/>
      <protection locked="0"/>
    </xf>
    <xf numFmtId="44" fontId="7" fillId="14" borderId="36" xfId="13" applyFont="1" applyFill="1" applyBorder="1" applyAlignment="1" applyProtection="1">
      <alignment horizontal="center"/>
      <protection locked="0"/>
    </xf>
    <xf numFmtId="44" fontId="2" fillId="9" borderId="22" xfId="13" applyFont="1" applyFill="1" applyBorder="1" applyAlignment="1">
      <alignment horizontal="center" vertical="center"/>
    </xf>
    <xf numFmtId="43" fontId="23" fillId="15" borderId="0" xfId="3" applyFont="1" applyFill="1" applyBorder="1" applyAlignment="1" applyProtection="1">
      <alignment horizontal="center"/>
      <protection locked="0"/>
    </xf>
    <xf numFmtId="0" fontId="15" fillId="15" borderId="0" xfId="1" applyFont="1" applyFill="1" applyProtection="1">
      <protection locked="0"/>
    </xf>
    <xf numFmtId="1" fontId="15" fillId="15" borderId="0" xfId="1" applyNumberFormat="1" applyFont="1" applyFill="1" applyProtection="1">
      <protection locked="0"/>
    </xf>
    <xf numFmtId="43" fontId="15" fillId="15" borderId="0" xfId="3" applyFont="1" applyFill="1" applyBorder="1" applyAlignment="1" applyProtection="1">
      <alignment horizontal="center"/>
      <protection locked="0"/>
    </xf>
    <xf numFmtId="164" fontId="24" fillId="9" borderId="21" xfId="1" applyNumberFormat="1" applyFont="1" applyFill="1" applyBorder="1" applyAlignment="1">
      <alignment horizontal="center" vertical="center" wrapText="1"/>
    </xf>
    <xf numFmtId="43" fontId="24" fillId="9" borderId="21" xfId="3" applyFont="1" applyFill="1" applyBorder="1" applyAlignment="1" applyProtection="1">
      <alignment horizontal="center" vertical="center" wrapText="1"/>
    </xf>
    <xf numFmtId="43" fontId="24" fillId="9" borderId="21" xfId="3" applyFont="1" applyFill="1" applyBorder="1" applyAlignment="1" applyProtection="1">
      <alignment horizontal="center" vertical="center"/>
    </xf>
    <xf numFmtId="43" fontId="23" fillId="9" borderId="21" xfId="3" applyFont="1" applyFill="1" applyBorder="1" applyProtection="1"/>
    <xf numFmtId="164" fontId="24" fillId="9" borderId="22" xfId="1" applyNumberFormat="1" applyFont="1" applyFill="1" applyBorder="1" applyAlignment="1">
      <alignment horizontal="center" vertical="center" wrapText="1"/>
    </xf>
    <xf numFmtId="43" fontId="2" fillId="9" borderId="22" xfId="3" applyFont="1" applyFill="1" applyBorder="1" applyAlignment="1" applyProtection="1">
      <alignment horizontal="center"/>
    </xf>
    <xf numFmtId="43" fontId="23" fillId="9" borderId="22" xfId="3" applyFont="1" applyFill="1" applyBorder="1" applyProtection="1"/>
    <xf numFmtId="164" fontId="24" fillId="9" borderId="23" xfId="1" applyNumberFormat="1" applyFont="1" applyFill="1" applyBorder="1" applyAlignment="1">
      <alignment horizontal="center" vertical="center" wrapText="1"/>
    </xf>
    <xf numFmtId="43" fontId="2" fillId="9" borderId="23" xfId="3" applyFont="1" applyFill="1" applyBorder="1" applyAlignment="1" applyProtection="1">
      <alignment horizontal="center"/>
    </xf>
    <xf numFmtId="43" fontId="23" fillId="9" borderId="23" xfId="3" applyFont="1" applyFill="1" applyBorder="1" applyProtection="1"/>
    <xf numFmtId="43" fontId="24" fillId="9" borderId="22" xfId="3" applyFont="1" applyFill="1" applyBorder="1" applyAlignment="1" applyProtection="1">
      <alignment horizontal="center" vertical="center" wrapText="1"/>
    </xf>
    <xf numFmtId="1" fontId="2" fillId="11" borderId="21" xfId="1" applyNumberFormat="1" applyFill="1" applyBorder="1" applyAlignment="1" applyProtection="1">
      <alignment horizontal="left" wrapText="1" indent="1"/>
      <protection locked="0"/>
    </xf>
    <xf numFmtId="1" fontId="2" fillId="11" borderId="21" xfId="1" applyNumberFormat="1" applyFill="1" applyBorder="1" applyAlignment="1" applyProtection="1">
      <alignment horizontal="center" wrapText="1"/>
      <protection locked="0"/>
    </xf>
    <xf numFmtId="1" fontId="2" fillId="11" borderId="21" xfId="1" applyNumberFormat="1" applyFill="1" applyBorder="1" applyAlignment="1" applyProtection="1">
      <alignment horizontal="center"/>
      <protection locked="0"/>
    </xf>
    <xf numFmtId="9" fontId="2" fillId="9" borderId="21" xfId="4" applyFont="1" applyFill="1" applyBorder="1" applyProtection="1">
      <protection locked="0"/>
    </xf>
    <xf numFmtId="9" fontId="2" fillId="9" borderId="21" xfId="4" applyFill="1" applyBorder="1" applyProtection="1">
      <protection locked="0"/>
    </xf>
    <xf numFmtId="9" fontId="23" fillId="14" borderId="25" xfId="1" applyNumberFormat="1" applyFont="1" applyFill="1" applyBorder="1" applyAlignment="1" applyProtection="1">
      <alignment horizontal="center"/>
      <protection locked="0"/>
    </xf>
    <xf numFmtId="9" fontId="23" fillId="14" borderId="21" xfId="1" applyNumberFormat="1" applyFont="1" applyFill="1" applyBorder="1" applyAlignment="1" applyProtection="1">
      <alignment horizontal="center"/>
      <protection locked="0"/>
    </xf>
    <xf numFmtId="9" fontId="23" fillId="15" borderId="0" xfId="1" applyNumberFormat="1" applyFont="1" applyFill="1" applyAlignment="1" applyProtection="1">
      <alignment horizontal="center"/>
      <protection locked="0"/>
    </xf>
    <xf numFmtId="9" fontId="15" fillId="15" borderId="0" xfId="3" applyNumberFormat="1" applyFont="1" applyFill="1" applyBorder="1" applyAlignment="1" applyProtection="1">
      <alignment horizontal="center"/>
      <protection locked="0"/>
    </xf>
    <xf numFmtId="44" fontId="7" fillId="11" borderId="23" xfId="13" applyFont="1" applyFill="1" applyBorder="1" applyAlignment="1" applyProtection="1">
      <alignment horizontal="center" vertical="center"/>
      <protection locked="0"/>
    </xf>
    <xf numFmtId="9" fontId="2" fillId="9" borderId="21" xfId="4" applyFill="1" applyBorder="1" applyAlignment="1" applyProtection="1">
      <alignment horizontal="right" vertical="center"/>
      <protection locked="0"/>
    </xf>
    <xf numFmtId="167" fontId="2" fillId="9" borderId="21" xfId="3" applyNumberFormat="1" applyFont="1" applyFill="1" applyBorder="1" applyAlignment="1" applyProtection="1">
      <alignment horizontal="center"/>
    </xf>
    <xf numFmtId="168" fontId="2" fillId="9" borderId="21" xfId="3" applyNumberFormat="1" applyFont="1" applyFill="1" applyBorder="1" applyAlignment="1" applyProtection="1">
      <alignment horizontal="center"/>
    </xf>
    <xf numFmtId="0" fontId="2" fillId="0" borderId="21" xfId="1" applyBorder="1"/>
    <xf numFmtId="0" fontId="11" fillId="5" borderId="21" xfId="7" applyFont="1" applyFill="1" applyBorder="1"/>
    <xf numFmtId="0" fontId="11" fillId="0" borderId="21" xfId="7" applyFont="1" applyBorder="1"/>
    <xf numFmtId="0" fontId="17" fillId="5" borderId="21" xfId="7" applyFont="1" applyFill="1" applyBorder="1" applyAlignment="1">
      <alignment horizontal="left" vertical="center"/>
    </xf>
    <xf numFmtId="0" fontId="7" fillId="13" borderId="21" xfId="7" applyFont="1" applyFill="1" applyBorder="1" applyAlignment="1">
      <alignment horizontal="center" vertical="center" wrapText="1"/>
    </xf>
    <xf numFmtId="0" fontId="7" fillId="0" borderId="21" xfId="7" applyFont="1" applyBorder="1"/>
    <xf numFmtId="0" fontId="4" fillId="9" borderId="21" xfId="7" applyFont="1" applyFill="1" applyBorder="1" applyAlignment="1">
      <alignment vertical="top" wrapText="1"/>
    </xf>
    <xf numFmtId="0" fontId="4" fillId="0" borderId="21" xfId="7" applyFont="1" applyBorder="1" applyAlignment="1">
      <alignment vertical="top" wrapText="1"/>
    </xf>
    <xf numFmtId="0" fontId="7" fillId="9" borderId="21" xfId="7" applyFont="1" applyFill="1" applyBorder="1" applyAlignment="1">
      <alignment vertical="top" wrapText="1"/>
    </xf>
    <xf numFmtId="0" fontId="2" fillId="11" borderId="21" xfId="7" applyFill="1" applyBorder="1"/>
    <xf numFmtId="0" fontId="2" fillId="0" borderId="21" xfId="7" applyBorder="1"/>
    <xf numFmtId="0" fontId="23" fillId="2" borderId="37" xfId="1" applyFont="1" applyFill="1" applyBorder="1"/>
    <xf numFmtId="0" fontId="23" fillId="9" borderId="39" xfId="1" applyFont="1" applyFill="1" applyBorder="1"/>
    <xf numFmtId="0" fontId="23" fillId="9" borderId="40" xfId="1" applyFont="1" applyFill="1" applyBorder="1"/>
    <xf numFmtId="0" fontId="23" fillId="9" borderId="41" xfId="1" applyFont="1" applyFill="1" applyBorder="1"/>
    <xf numFmtId="0" fontId="2" fillId="2" borderId="0" xfId="1" applyFill="1" applyAlignment="1">
      <alignment horizontal="left"/>
    </xf>
    <xf numFmtId="0" fontId="23" fillId="0" borderId="38" xfId="1" applyFont="1" applyBorder="1"/>
    <xf numFmtId="0" fontId="24" fillId="0" borderId="21" xfId="1" applyFont="1" applyBorder="1"/>
    <xf numFmtId="0" fontId="23" fillId="0" borderId="21" xfId="1" applyFont="1" applyBorder="1"/>
    <xf numFmtId="0" fontId="23" fillId="0" borderId="21" xfId="1" applyFont="1" applyBorder="1" applyAlignment="1">
      <alignment horizontal="right"/>
    </xf>
    <xf numFmtId="0" fontId="23" fillId="8" borderId="21" xfId="1" applyFont="1" applyFill="1" applyBorder="1"/>
    <xf numFmtId="0" fontId="23" fillId="7" borderId="21" xfId="1" applyFont="1" applyFill="1" applyBorder="1"/>
    <xf numFmtId="0" fontId="23" fillId="6" borderId="21" xfId="1" applyFont="1" applyFill="1" applyBorder="1"/>
    <xf numFmtId="1" fontId="2" fillId="11" borderId="14" xfId="1" applyNumberFormat="1" applyFill="1" applyBorder="1"/>
    <xf numFmtId="1" fontId="2" fillId="11" borderId="16" xfId="1" applyNumberFormat="1" applyFill="1" applyBorder="1"/>
    <xf numFmtId="0" fontId="2" fillId="11" borderId="42" xfId="1" applyFill="1" applyBorder="1"/>
    <xf numFmtId="0" fontId="2" fillId="0" borderId="21" xfId="1" applyBorder="1" applyAlignment="1">
      <alignment vertical="top" wrapText="1"/>
    </xf>
    <xf numFmtId="0" fontId="7" fillId="11" borderId="21" xfId="1" applyFont="1" applyFill="1" applyBorder="1" applyAlignment="1">
      <alignment horizontal="center" vertical="top" wrapText="1"/>
    </xf>
    <xf numFmtId="0" fontId="2" fillId="11" borderId="21" xfId="1" applyFill="1" applyBorder="1" applyAlignment="1">
      <alignment vertical="top" wrapText="1"/>
    </xf>
    <xf numFmtId="0" fontId="2" fillId="0" borderId="21" xfId="1" applyBorder="1" applyAlignment="1">
      <alignment horizontal="left" vertical="top" wrapText="1" readingOrder="1"/>
    </xf>
    <xf numFmtId="49" fontId="2" fillId="0" borderId="21" xfId="1" applyNumberFormat="1" applyBorder="1" applyAlignment="1">
      <alignment horizontal="left" vertical="top" readingOrder="1"/>
    </xf>
    <xf numFmtId="0" fontId="2" fillId="0" borderId="21" xfId="1" applyBorder="1" applyAlignment="1">
      <alignment horizontal="left" vertical="top" readingOrder="1"/>
    </xf>
    <xf numFmtId="0" fontId="23" fillId="11" borderId="21" xfId="1" applyFont="1" applyFill="1" applyBorder="1"/>
    <xf numFmtId="0" fontId="15" fillId="15" borderId="21" xfId="1" applyFont="1" applyFill="1" applyBorder="1" applyAlignment="1">
      <alignment horizontal="left" vertical="top" wrapText="1" readingOrder="1"/>
    </xf>
    <xf numFmtId="0" fontId="2" fillId="11" borderId="21" xfId="1" applyFill="1" applyBorder="1" applyAlignment="1">
      <alignment horizontal="left" vertical="top" wrapText="1"/>
    </xf>
    <xf numFmtId="49" fontId="2" fillId="11" borderId="21" xfId="1" applyNumberFormat="1" applyFill="1" applyBorder="1" applyAlignment="1">
      <alignment horizontal="left" vertical="top" wrapText="1"/>
    </xf>
    <xf numFmtId="0" fontId="7" fillId="11" borderId="23" xfId="1" applyFont="1" applyFill="1" applyBorder="1" applyAlignment="1">
      <alignment horizontal="center" vertical="top" wrapText="1"/>
    </xf>
    <xf numFmtId="0" fontId="7" fillId="13" borderId="43" xfId="1" applyFont="1" applyFill="1" applyBorder="1" applyAlignment="1">
      <alignment horizontal="center" vertical="top" wrapText="1"/>
    </xf>
    <xf numFmtId="0" fontId="2" fillId="13" borderId="43" xfId="1" applyFill="1" applyBorder="1" applyAlignment="1">
      <alignment horizontal="center" wrapText="1"/>
    </xf>
    <xf numFmtId="0" fontId="2" fillId="11" borderId="43" xfId="1" applyFill="1" applyBorder="1" applyAlignment="1">
      <alignment horizontal="center" wrapText="1"/>
    </xf>
    <xf numFmtId="0" fontId="35" fillId="15" borderId="44" xfId="1" applyFont="1" applyFill="1" applyBorder="1" applyAlignment="1">
      <alignment wrapText="1"/>
    </xf>
    <xf numFmtId="0" fontId="32" fillId="0" borderId="0" xfId="1" applyFont="1" applyAlignment="1">
      <alignment vertical="center" wrapText="1"/>
    </xf>
    <xf numFmtId="0" fontId="23" fillId="0" borderId="23" xfId="1" applyFont="1" applyBorder="1"/>
    <xf numFmtId="0" fontId="2" fillId="11" borderId="23" xfId="1" applyFill="1" applyBorder="1" applyAlignment="1">
      <alignment vertical="top" wrapText="1"/>
    </xf>
    <xf numFmtId="0" fontId="23" fillId="11" borderId="23" xfId="1" applyFont="1" applyFill="1" applyBorder="1"/>
    <xf numFmtId="0" fontId="23" fillId="0" borderId="43" xfId="1" applyFont="1" applyBorder="1"/>
    <xf numFmtId="0" fontId="2" fillId="11" borderId="43" xfId="1" applyFill="1" applyBorder="1" applyAlignment="1">
      <alignment vertical="top" wrapText="1"/>
    </xf>
    <xf numFmtId="0" fontId="23" fillId="11" borderId="43" xfId="1" applyFont="1" applyFill="1" applyBorder="1"/>
    <xf numFmtId="0" fontId="2" fillId="11" borderId="43" xfId="1" applyFill="1" applyBorder="1" applyAlignment="1">
      <alignment horizontal="left" vertical="top" readingOrder="1"/>
    </xf>
    <xf numFmtId="0" fontId="17" fillId="0" borderId="0" xfId="1" applyFont="1" applyAlignment="1">
      <alignment horizontal="right" vertical="center"/>
    </xf>
    <xf numFmtId="0" fontId="11" fillId="0" borderId="0" xfId="1" applyFont="1"/>
    <xf numFmtId="0" fontId="2" fillId="0" borderId="0" xfId="1" applyAlignment="1">
      <alignment vertical="top"/>
    </xf>
    <xf numFmtId="0" fontId="7" fillId="0" borderId="0" xfId="1" applyFont="1"/>
    <xf numFmtId="0" fontId="7" fillId="2" borderId="0" xfId="1" applyFont="1" applyFill="1"/>
    <xf numFmtId="0" fontId="4" fillId="2" borderId="0" xfId="1" applyFont="1" applyFill="1"/>
    <xf numFmtId="0" fontId="4" fillId="2" borderId="0" xfId="1" applyFont="1" applyFill="1" applyAlignment="1">
      <alignment horizontal="left" vertical="top" wrapText="1"/>
    </xf>
    <xf numFmtId="0" fontId="8" fillId="2" borderId="0" xfId="1" applyFont="1" applyFill="1" applyAlignment="1">
      <alignment horizontal="left" vertical="top" wrapText="1" readingOrder="1"/>
    </xf>
    <xf numFmtId="0" fontId="4" fillId="2" borderId="0" xfId="1" applyFont="1" applyFill="1" applyAlignment="1">
      <alignment horizontal="left" vertical="center" wrapText="1"/>
    </xf>
    <xf numFmtId="0" fontId="9" fillId="2" borderId="0" xfId="1" applyFont="1" applyFill="1" applyAlignment="1">
      <alignment horizontal="left" vertical="center" readingOrder="1"/>
    </xf>
    <xf numFmtId="0" fontId="12" fillId="2" borderId="0" xfId="1" applyFont="1" applyFill="1" applyAlignment="1">
      <alignment horizontal="left" vertical="top" wrapText="1" readingOrder="1"/>
    </xf>
    <xf numFmtId="0" fontId="4" fillId="2" borderId="0" xfId="1" applyFont="1" applyFill="1" applyAlignment="1">
      <alignment horizontal="left" vertical="center" wrapText="1" readingOrder="1"/>
    </xf>
    <xf numFmtId="0" fontId="13" fillId="0" borderId="0" xfId="1" applyFont="1" applyAlignment="1">
      <alignment horizontal="left" vertical="center" readingOrder="1"/>
    </xf>
    <xf numFmtId="0" fontId="12" fillId="0" borderId="0" xfId="1" applyFont="1" applyAlignment="1">
      <alignment vertical="center" wrapText="1"/>
    </xf>
    <xf numFmtId="0" fontId="10" fillId="2" borderId="0" xfId="1" applyFont="1" applyFill="1"/>
    <xf numFmtId="0" fontId="9" fillId="0" borderId="0" xfId="1" applyFont="1" applyAlignment="1">
      <alignment horizontal="left" vertical="center" readingOrder="1"/>
    </xf>
    <xf numFmtId="0" fontId="8" fillId="0" borderId="0" xfId="1" applyFont="1" applyAlignment="1">
      <alignment horizontal="left" vertical="center" readingOrder="1"/>
    </xf>
    <xf numFmtId="0" fontId="3" fillId="0" borderId="0" xfId="1" applyFont="1"/>
    <xf numFmtId="0" fontId="20" fillId="0" borderId="0" xfId="1" applyFont="1" applyAlignment="1" applyProtection="1">
      <alignment horizontal="center" vertical="center"/>
      <protection locked="0"/>
    </xf>
    <xf numFmtId="164" fontId="2" fillId="14" borderId="0" xfId="1" applyNumberFormat="1" applyFill="1" applyProtection="1">
      <protection locked="0"/>
    </xf>
    <xf numFmtId="164" fontId="19" fillId="14" borderId="0" xfId="1" applyNumberFormat="1" applyFont="1" applyFill="1" applyProtection="1">
      <protection locked="0"/>
    </xf>
    <xf numFmtId="43" fontId="2" fillId="14" borderId="0" xfId="3" applyFont="1" applyFill="1" applyBorder="1" applyProtection="1"/>
    <xf numFmtId="43" fontId="19" fillId="14" borderId="0" xfId="3" applyFont="1" applyFill="1" applyBorder="1" applyProtection="1"/>
    <xf numFmtId="43" fontId="18" fillId="14" borderId="0" xfId="3" applyFont="1" applyFill="1" applyBorder="1" applyAlignment="1" applyProtection="1">
      <alignment horizontal="center"/>
    </xf>
    <xf numFmtId="9" fontId="7" fillId="14" borderId="36" xfId="14" applyFont="1" applyFill="1" applyBorder="1" applyAlignment="1" applyProtection="1">
      <alignment horizontal="center"/>
      <protection locked="0"/>
    </xf>
    <xf numFmtId="164" fontId="19" fillId="16" borderId="0" xfId="1" applyNumberFormat="1" applyFont="1" applyFill="1" applyProtection="1">
      <protection locked="0"/>
    </xf>
    <xf numFmtId="164" fontId="2" fillId="16" borderId="0" xfId="1" applyNumberFormat="1" applyFill="1" applyProtection="1">
      <protection locked="0"/>
    </xf>
    <xf numFmtId="43" fontId="2" fillId="16" borderId="0" xfId="3" applyFont="1" applyFill="1" applyBorder="1" applyProtection="1"/>
    <xf numFmtId="43" fontId="19" fillId="16" borderId="0" xfId="3" applyFont="1" applyFill="1" applyBorder="1" applyProtection="1"/>
    <xf numFmtId="43" fontId="18" fillId="16" borderId="0" xfId="3" applyFont="1" applyFill="1" applyBorder="1" applyAlignment="1" applyProtection="1">
      <alignment horizontal="center"/>
    </xf>
    <xf numFmtId="1" fontId="23" fillId="16" borderId="0" xfId="1" applyNumberFormat="1" applyFont="1" applyFill="1" applyAlignment="1" applyProtection="1">
      <alignment vertical="center" wrapText="1"/>
      <protection locked="0"/>
    </xf>
    <xf numFmtId="1" fontId="23" fillId="16" borderId="0" xfId="1" applyNumberFormat="1" applyFont="1" applyFill="1" applyAlignment="1" applyProtection="1">
      <alignment horizontal="center" vertical="center" wrapText="1"/>
      <protection locked="0"/>
    </xf>
    <xf numFmtId="1" fontId="23" fillId="16" borderId="0" xfId="1" applyNumberFormat="1" applyFont="1" applyFill="1" applyAlignment="1" applyProtection="1">
      <alignment horizontal="center" vertical="center"/>
      <protection locked="0"/>
    </xf>
    <xf numFmtId="43" fontId="23" fillId="16" borderId="0" xfId="3" applyFont="1" applyFill="1" applyBorder="1" applyAlignment="1" applyProtection="1">
      <alignment horizontal="center" vertical="center"/>
      <protection locked="0"/>
    </xf>
    <xf numFmtId="43" fontId="23" fillId="16" borderId="0" xfId="3" applyFont="1" applyFill="1" applyBorder="1" applyAlignment="1" applyProtection="1">
      <alignment horizontal="center"/>
      <protection locked="0"/>
    </xf>
    <xf numFmtId="9" fontId="23" fillId="16" borderId="0" xfId="1" applyNumberFormat="1" applyFont="1" applyFill="1" applyAlignment="1" applyProtection="1">
      <alignment horizontal="center"/>
      <protection locked="0"/>
    </xf>
    <xf numFmtId="43" fontId="15" fillId="16" borderId="0" xfId="3" applyFont="1" applyFill="1" applyBorder="1" applyAlignment="1" applyProtection="1">
      <alignment horizontal="center"/>
      <protection locked="0"/>
    </xf>
    <xf numFmtId="9" fontId="15" fillId="16" borderId="0" xfId="3" applyNumberFormat="1" applyFont="1" applyFill="1" applyBorder="1" applyAlignment="1" applyProtection="1">
      <alignment horizontal="center"/>
      <protection locked="0"/>
    </xf>
    <xf numFmtId="164" fontId="2" fillId="17" borderId="0" xfId="1" applyNumberFormat="1" applyFill="1" applyProtection="1">
      <protection locked="0"/>
    </xf>
    <xf numFmtId="164" fontId="19" fillId="17" borderId="0" xfId="1" applyNumberFormat="1" applyFont="1" applyFill="1" applyProtection="1">
      <protection locked="0"/>
    </xf>
    <xf numFmtId="43" fontId="2" fillId="17" borderId="0" xfId="3" applyFont="1" applyFill="1" applyBorder="1" applyAlignment="1" applyProtection="1">
      <alignment horizontal="center"/>
    </xf>
    <xf numFmtId="43" fontId="19" fillId="17" borderId="0" xfId="3" applyFont="1" applyFill="1" applyBorder="1" applyAlignment="1" applyProtection="1">
      <alignment horizontal="center"/>
    </xf>
    <xf numFmtId="43" fontId="18" fillId="17" borderId="0" xfId="3" applyFont="1" applyFill="1" applyBorder="1" applyAlignment="1" applyProtection="1">
      <alignment horizontal="center"/>
    </xf>
    <xf numFmtId="0" fontId="49" fillId="18" borderId="3" xfId="1" applyFont="1" applyFill="1" applyBorder="1"/>
    <xf numFmtId="0" fontId="2" fillId="0" borderId="3" xfId="1" applyBorder="1"/>
    <xf numFmtId="43" fontId="2" fillId="0" borderId="3" xfId="1" applyNumberFormat="1" applyBorder="1"/>
    <xf numFmtId="43" fontId="2" fillId="0" borderId="3" xfId="60" applyBorder="1"/>
    <xf numFmtId="0" fontId="50" fillId="18" borderId="3" xfId="1" applyFont="1" applyFill="1" applyBorder="1"/>
    <xf numFmtId="43" fontId="50" fillId="18" borderId="3" xfId="1" applyNumberFormat="1" applyFont="1" applyFill="1" applyBorder="1"/>
    <xf numFmtId="1" fontId="2" fillId="2" borderId="0" xfId="9" applyNumberFormat="1" applyFill="1"/>
    <xf numFmtId="43" fontId="2" fillId="2" borderId="3" xfId="11" applyFont="1" applyFill="1" applyBorder="1" applyAlignment="1" applyProtection="1"/>
    <xf numFmtId="9" fontId="2" fillId="2" borderId="3" xfId="10" applyFont="1" applyFill="1" applyBorder="1" applyProtection="1"/>
    <xf numFmtId="0" fontId="23" fillId="2" borderId="0" xfId="9" applyFont="1" applyFill="1" applyAlignment="1">
      <alignment wrapText="1"/>
    </xf>
    <xf numFmtId="0" fontId="23" fillId="19" borderId="21" xfId="1" applyFont="1" applyFill="1" applyBorder="1" applyAlignment="1" applyProtection="1">
      <alignment vertical="center" wrapText="1"/>
      <protection locked="0"/>
    </xf>
    <xf numFmtId="0" fontId="23" fillId="19" borderId="21" xfId="1" applyFont="1" applyFill="1" applyBorder="1" applyAlignment="1" applyProtection="1">
      <alignment horizontal="center" vertical="center" wrapText="1"/>
      <protection locked="0"/>
    </xf>
    <xf numFmtId="1" fontId="23" fillId="19" borderId="21" xfId="1" applyNumberFormat="1" applyFont="1" applyFill="1" applyBorder="1" applyAlignment="1" applyProtection="1">
      <alignment horizontal="center" vertical="center"/>
      <protection locked="0"/>
    </xf>
    <xf numFmtId="1" fontId="23" fillId="19" borderId="23" xfId="1" applyNumberFormat="1" applyFont="1" applyFill="1" applyBorder="1" applyAlignment="1" applyProtection="1">
      <alignment horizontal="center" vertical="center" wrapText="1"/>
      <protection locked="0"/>
    </xf>
    <xf numFmtId="43" fontId="23" fillId="19" borderId="22" xfId="3" applyFont="1" applyFill="1" applyBorder="1" applyAlignment="1" applyProtection="1">
      <alignment horizontal="center" vertical="center"/>
      <protection locked="0"/>
    </xf>
    <xf numFmtId="44" fontId="23" fillId="19" borderId="35" xfId="13" applyFont="1" applyFill="1" applyBorder="1" applyAlignment="1" applyProtection="1">
      <alignment horizontal="center"/>
      <protection locked="0"/>
    </xf>
    <xf numFmtId="10" fontId="23" fillId="19" borderId="25" xfId="1" applyNumberFormat="1" applyFont="1" applyFill="1" applyBorder="1" applyAlignment="1" applyProtection="1">
      <alignment horizontal="center"/>
      <protection locked="0"/>
    </xf>
    <xf numFmtId="1" fontId="23" fillId="11" borderId="21" xfId="1" applyNumberFormat="1" applyFont="1" applyFill="1" applyBorder="1" applyAlignment="1" applyProtection="1">
      <alignment horizontal="left" vertical="center" wrapText="1" indent="1"/>
      <protection locked="0"/>
    </xf>
    <xf numFmtId="0" fontId="23" fillId="20" borderId="21" xfId="1" applyFont="1" applyFill="1" applyBorder="1" applyAlignment="1" applyProtection="1">
      <alignment vertical="center" wrapText="1"/>
      <protection locked="0"/>
    </xf>
    <xf numFmtId="0" fontId="23" fillId="20" borderId="21" xfId="1" applyFont="1" applyFill="1" applyBorder="1" applyAlignment="1" applyProtection="1">
      <alignment horizontal="center" vertical="center" wrapText="1"/>
      <protection locked="0"/>
    </xf>
    <xf numFmtId="1" fontId="23" fillId="20" borderId="21" xfId="1" applyNumberFormat="1" applyFont="1" applyFill="1" applyBorder="1" applyAlignment="1" applyProtection="1">
      <alignment horizontal="center" vertical="center"/>
      <protection locked="0"/>
    </xf>
    <xf numFmtId="1" fontId="23" fillId="20" borderId="23" xfId="1" applyNumberFormat="1" applyFont="1" applyFill="1" applyBorder="1" applyAlignment="1" applyProtection="1">
      <alignment horizontal="center" vertical="center" wrapText="1"/>
      <protection locked="0"/>
    </xf>
    <xf numFmtId="43" fontId="23" fillId="20" borderId="22" xfId="3" applyFont="1" applyFill="1" applyBorder="1" applyAlignment="1" applyProtection="1">
      <alignment horizontal="center" vertical="center"/>
      <protection locked="0"/>
    </xf>
    <xf numFmtId="44" fontId="23" fillId="20" borderId="22" xfId="13" applyFont="1" applyFill="1" applyBorder="1" applyAlignment="1" applyProtection="1">
      <alignment horizontal="center"/>
      <protection locked="0"/>
    </xf>
    <xf numFmtId="9" fontId="23" fillId="20" borderId="21" xfId="1" applyNumberFormat="1" applyFont="1" applyFill="1" applyBorder="1" applyAlignment="1" applyProtection="1">
      <alignment horizontal="center"/>
      <protection locked="0"/>
    </xf>
    <xf numFmtId="44" fontId="23" fillId="20" borderId="35" xfId="13" applyFont="1" applyFill="1" applyBorder="1" applyAlignment="1" applyProtection="1">
      <alignment horizontal="center"/>
      <protection locked="0"/>
    </xf>
    <xf numFmtId="9" fontId="23" fillId="20" borderId="25" xfId="1" applyNumberFormat="1" applyFont="1" applyFill="1" applyBorder="1" applyAlignment="1" applyProtection="1">
      <alignment horizontal="center"/>
      <protection locked="0"/>
    </xf>
    <xf numFmtId="0" fontId="8" fillId="2" borderId="0" xfId="1" applyFont="1" applyFill="1" applyAlignment="1">
      <alignment horizontal="center" vertical="center" wrapText="1" readingOrder="1"/>
    </xf>
    <xf numFmtId="0" fontId="8" fillId="2" borderId="0" xfId="1" applyFont="1" applyFill="1" applyAlignment="1">
      <alignment horizontal="center" vertical="center" readingOrder="1"/>
    </xf>
    <xf numFmtId="0" fontId="8" fillId="2" borderId="0" xfId="1" applyFont="1" applyFill="1" applyAlignment="1">
      <alignment horizontal="left" vertical="center" readingOrder="1"/>
    </xf>
    <xf numFmtId="0" fontId="4" fillId="0" borderId="0" xfId="1" applyFont="1" applyAlignment="1">
      <alignment horizontal="left" vertical="center"/>
    </xf>
    <xf numFmtId="0" fontId="17" fillId="0" borderId="0" xfId="1" applyFont="1" applyAlignment="1">
      <alignment horizontal="left" vertical="center"/>
    </xf>
    <xf numFmtId="0" fontId="4" fillId="3" borderId="0" xfId="1" applyFont="1" applyFill="1" applyAlignment="1">
      <alignment horizontal="left" vertical="center" wrapText="1"/>
    </xf>
    <xf numFmtId="0" fontId="15" fillId="2" borderId="0" xfId="1" applyFont="1" applyFill="1" applyAlignment="1">
      <alignment horizontal="center"/>
    </xf>
    <xf numFmtId="0" fontId="11" fillId="3" borderId="0" xfId="1" applyFont="1" applyFill="1" applyAlignment="1">
      <alignment horizontal="center" vertical="center"/>
    </xf>
    <xf numFmtId="43" fontId="25" fillId="0" borderId="0" xfId="3" applyFont="1" applyFill="1" applyBorder="1" applyAlignment="1" applyProtection="1">
      <alignment horizontal="center"/>
    </xf>
    <xf numFmtId="0" fontId="24" fillId="9" borderId="21" xfId="1" applyFont="1" applyFill="1" applyBorder="1" applyAlignment="1">
      <alignment horizontal="center" vertical="center"/>
    </xf>
    <xf numFmtId="0" fontId="2" fillId="9" borderId="21" xfId="1" applyFill="1" applyBorder="1" applyAlignment="1">
      <alignment horizontal="left"/>
    </xf>
    <xf numFmtId="0" fontId="23" fillId="9" borderId="21" xfId="1" applyFont="1" applyFill="1" applyBorder="1" applyAlignment="1">
      <alignment horizontal="left" wrapText="1"/>
    </xf>
    <xf numFmtId="1" fontId="7" fillId="14" borderId="29" xfId="1" applyNumberFormat="1" applyFont="1" applyFill="1" applyBorder="1" applyAlignment="1" applyProtection="1">
      <alignment horizontal="center"/>
      <protection locked="0"/>
    </xf>
    <xf numFmtId="1" fontId="7" fillId="14" borderId="30" xfId="1" applyNumberFormat="1" applyFont="1" applyFill="1" applyBorder="1" applyAlignment="1" applyProtection="1">
      <alignment horizontal="center"/>
      <protection locked="0"/>
    </xf>
    <xf numFmtId="164" fontId="32" fillId="11" borderId="22" xfId="1" applyNumberFormat="1" applyFont="1" applyFill="1" applyBorder="1" applyAlignment="1" applyProtection="1">
      <alignment horizontal="center" vertical="center" wrapText="1"/>
      <protection locked="0"/>
    </xf>
    <xf numFmtId="164" fontId="32" fillId="11" borderId="23" xfId="1" applyNumberFormat="1" applyFont="1" applyFill="1" applyBorder="1" applyAlignment="1" applyProtection="1">
      <alignment horizontal="center" vertical="center" wrapText="1"/>
      <protection locked="0"/>
    </xf>
    <xf numFmtId="164" fontId="32" fillId="11" borderId="21" xfId="1" applyNumberFormat="1" applyFont="1" applyFill="1" applyBorder="1" applyAlignment="1" applyProtection="1">
      <alignment horizontal="center" vertical="center" wrapText="1"/>
      <protection locked="0"/>
    </xf>
    <xf numFmtId="0" fontId="46" fillId="13" borderId="21" xfId="1" applyFont="1" applyFill="1" applyBorder="1" applyAlignment="1">
      <alignment horizontal="center" vertical="center"/>
    </xf>
    <xf numFmtId="0" fontId="46" fillId="13" borderId="23" xfId="1" applyFont="1" applyFill="1" applyBorder="1" applyAlignment="1">
      <alignment horizontal="center" vertical="center"/>
    </xf>
    <xf numFmtId="0" fontId="46" fillId="13" borderId="31" xfId="1" applyFont="1" applyFill="1" applyBorder="1" applyAlignment="1" applyProtection="1">
      <alignment horizontal="center" vertical="center"/>
      <protection locked="0"/>
    </xf>
    <xf numFmtId="0" fontId="46" fillId="13" borderId="23" xfId="1" applyFont="1" applyFill="1" applyBorder="1" applyAlignment="1" applyProtection="1">
      <alignment horizontal="center" vertical="center"/>
      <protection locked="0"/>
    </xf>
    <xf numFmtId="0" fontId="46" fillId="13" borderId="22" xfId="1" applyFont="1" applyFill="1" applyBorder="1" applyAlignment="1" applyProtection="1">
      <alignment horizontal="center" vertical="center"/>
      <protection locked="0"/>
    </xf>
    <xf numFmtId="0" fontId="20" fillId="14" borderId="0" xfId="1" applyFont="1" applyFill="1" applyAlignment="1" applyProtection="1">
      <alignment horizontal="center" vertical="center"/>
      <protection locked="0"/>
    </xf>
    <xf numFmtId="0" fontId="15" fillId="2" borderId="0" xfId="1" applyFont="1" applyFill="1" applyAlignment="1">
      <alignment horizontal="right"/>
    </xf>
    <xf numFmtId="1" fontId="23" fillId="14" borderId="21" xfId="1" applyNumberFormat="1" applyFont="1" applyFill="1" applyBorder="1" applyAlignment="1" applyProtection="1">
      <alignment horizontal="center"/>
      <protection locked="0"/>
    </xf>
    <xf numFmtId="1" fontId="23" fillId="14" borderId="23" xfId="1" applyNumberFormat="1" applyFont="1" applyFill="1" applyBorder="1" applyAlignment="1" applyProtection="1">
      <alignment horizontal="center"/>
      <protection locked="0"/>
    </xf>
    <xf numFmtId="1" fontId="23" fillId="14" borderId="25" xfId="1" applyNumberFormat="1" applyFont="1" applyFill="1" applyBorder="1" applyAlignment="1" applyProtection="1">
      <alignment horizontal="center"/>
      <protection locked="0"/>
    </xf>
    <xf numFmtId="1" fontId="23" fillId="14" borderId="33" xfId="1" applyNumberFormat="1" applyFont="1" applyFill="1" applyBorder="1" applyAlignment="1" applyProtection="1">
      <alignment horizontal="center"/>
      <protection locked="0"/>
    </xf>
    <xf numFmtId="0" fontId="46" fillId="13" borderId="21" xfId="1" applyFont="1" applyFill="1" applyBorder="1" applyAlignment="1" applyProtection="1">
      <alignment horizontal="center" vertical="center"/>
      <protection locked="0"/>
    </xf>
    <xf numFmtId="164" fontId="32" fillId="11" borderId="31" xfId="1" applyNumberFormat="1" applyFont="1" applyFill="1" applyBorder="1" applyAlignment="1" applyProtection="1">
      <alignment horizontal="center" vertical="center" wrapText="1"/>
      <protection locked="0"/>
    </xf>
    <xf numFmtId="1" fontId="23" fillId="15" borderId="0" xfId="1" applyNumberFormat="1" applyFont="1" applyFill="1" applyAlignment="1" applyProtection="1">
      <alignment horizontal="center"/>
      <protection locked="0"/>
    </xf>
    <xf numFmtId="0" fontId="25" fillId="0" borderId="0" xfId="1" applyFont="1" applyAlignment="1">
      <alignment horizontal="center"/>
    </xf>
    <xf numFmtId="1" fontId="20" fillId="15" borderId="0" xfId="1" applyNumberFormat="1" applyFont="1" applyFill="1" applyAlignment="1" applyProtection="1">
      <alignment horizontal="center"/>
      <protection locked="0"/>
    </xf>
    <xf numFmtId="0" fontId="23" fillId="13" borderId="26" xfId="1" applyFont="1" applyFill="1" applyBorder="1" applyAlignment="1">
      <alignment horizontal="left"/>
    </xf>
    <xf numFmtId="0" fontId="23" fillId="13" borderId="27" xfId="1" applyFont="1" applyFill="1" applyBorder="1" applyAlignment="1">
      <alignment horizontal="left"/>
    </xf>
    <xf numFmtId="14" fontId="33" fillId="11" borderId="27" xfId="1" applyNumberFormat="1" applyFont="1" applyFill="1" applyBorder="1" applyAlignment="1" applyProtection="1">
      <alignment horizontal="left" indent="1"/>
      <protection locked="0"/>
    </xf>
    <xf numFmtId="0" fontId="33" fillId="11" borderId="28" xfId="1" applyFont="1" applyFill="1" applyBorder="1" applyAlignment="1" applyProtection="1">
      <alignment horizontal="left" indent="1"/>
      <protection locked="0"/>
    </xf>
    <xf numFmtId="0" fontId="44" fillId="2" borderId="0" xfId="1" applyFont="1" applyFill="1" applyAlignment="1">
      <alignment horizontal="center" wrapText="1"/>
    </xf>
    <xf numFmtId="0" fontId="33" fillId="9" borderId="27" xfId="1" applyFont="1" applyFill="1" applyBorder="1" applyAlignment="1">
      <alignment horizontal="left" indent="1"/>
    </xf>
    <xf numFmtId="0" fontId="33" fillId="9" borderId="28" xfId="1" applyFont="1" applyFill="1" applyBorder="1" applyAlignment="1">
      <alignment horizontal="left" indent="1"/>
    </xf>
    <xf numFmtId="0" fontId="45" fillId="0" borderId="0" xfId="1" applyFont="1" applyAlignment="1">
      <alignment horizontal="center"/>
    </xf>
    <xf numFmtId="0" fontId="33" fillId="11" borderId="47" xfId="1" applyFont="1" applyFill="1" applyBorder="1" applyAlignment="1" applyProtection="1">
      <alignment horizontal="left" indent="1"/>
      <protection locked="0"/>
    </xf>
    <xf numFmtId="0" fontId="33" fillId="11" borderId="48" xfId="1" applyFont="1" applyFill="1" applyBorder="1" applyAlignment="1" applyProtection="1">
      <alignment horizontal="left" indent="1"/>
      <protection locked="0"/>
    </xf>
    <xf numFmtId="0" fontId="33" fillId="11" borderId="27" xfId="1" applyFont="1" applyFill="1" applyBorder="1" applyAlignment="1" applyProtection="1">
      <alignment horizontal="left" indent="1"/>
      <protection locked="0"/>
    </xf>
    <xf numFmtId="1" fontId="23" fillId="16" borderId="0" xfId="1" applyNumberFormat="1" applyFont="1" applyFill="1" applyAlignment="1" applyProtection="1">
      <alignment horizontal="center"/>
      <protection locked="0"/>
    </xf>
    <xf numFmtId="1" fontId="23" fillId="19" borderId="25" xfId="1" applyNumberFormat="1" applyFont="1" applyFill="1" applyBorder="1" applyAlignment="1" applyProtection="1">
      <alignment horizontal="center"/>
      <protection locked="0"/>
    </xf>
    <xf numFmtId="1" fontId="23" fillId="19" borderId="33" xfId="1" applyNumberFormat="1" applyFont="1" applyFill="1" applyBorder="1" applyAlignment="1" applyProtection="1">
      <alignment horizontal="center"/>
      <protection locked="0"/>
    </xf>
    <xf numFmtId="0" fontId="20" fillId="16" borderId="0" xfId="1" applyFont="1" applyFill="1" applyAlignment="1" applyProtection="1">
      <alignment horizontal="center" vertical="center"/>
      <protection locked="0"/>
    </xf>
    <xf numFmtId="0" fontId="15" fillId="16" borderId="0" xfId="1" applyFont="1" applyFill="1" applyAlignment="1" applyProtection="1">
      <alignment horizontal="center"/>
      <protection locked="0"/>
    </xf>
    <xf numFmtId="0" fontId="20" fillId="20" borderId="0" xfId="1" applyFont="1" applyFill="1" applyAlignment="1" applyProtection="1">
      <alignment horizontal="center" vertical="center"/>
      <protection locked="0"/>
    </xf>
    <xf numFmtId="1" fontId="20" fillId="19" borderId="0" xfId="1" applyNumberFormat="1" applyFont="1" applyFill="1" applyAlignment="1" applyProtection="1">
      <alignment horizontal="center"/>
      <protection locked="0"/>
    </xf>
    <xf numFmtId="1" fontId="23" fillId="20" borderId="21" xfId="1" applyNumberFormat="1" applyFont="1" applyFill="1" applyBorder="1" applyAlignment="1" applyProtection="1">
      <alignment horizontal="center"/>
      <protection locked="0"/>
    </xf>
    <xf numFmtId="1" fontId="23" fillId="20" borderId="23" xfId="1" applyNumberFormat="1" applyFont="1" applyFill="1" applyBorder="1" applyAlignment="1" applyProtection="1">
      <alignment horizontal="center"/>
      <protection locked="0"/>
    </xf>
    <xf numFmtId="1" fontId="23" fillId="20" borderId="25" xfId="1" applyNumberFormat="1" applyFont="1" applyFill="1" applyBorder="1" applyAlignment="1" applyProtection="1">
      <alignment horizontal="center"/>
      <protection locked="0"/>
    </xf>
    <xf numFmtId="1" fontId="23" fillId="20" borderId="33" xfId="1" applyNumberFormat="1" applyFont="1" applyFill="1" applyBorder="1" applyAlignment="1" applyProtection="1">
      <alignment horizontal="center"/>
      <protection locked="0"/>
    </xf>
    <xf numFmtId="0" fontId="4" fillId="3" borderId="21" xfId="7" applyFont="1" applyFill="1" applyBorder="1" applyAlignment="1">
      <alignment horizontal="center" vertical="center" wrapText="1"/>
    </xf>
    <xf numFmtId="0" fontId="20" fillId="5" borderId="21" xfId="7" applyFont="1" applyFill="1" applyBorder="1" applyAlignment="1">
      <alignment horizontal="center" vertical="center"/>
    </xf>
    <xf numFmtId="0" fontId="7" fillId="15" borderId="21" xfId="1" applyFont="1" applyFill="1" applyBorder="1" applyAlignment="1">
      <alignment horizontal="center" vertical="top" wrapText="1"/>
    </xf>
    <xf numFmtId="0" fontId="7" fillId="15" borderId="25" xfId="1" applyFont="1" applyFill="1" applyBorder="1" applyAlignment="1">
      <alignment horizontal="center" vertical="top" wrapText="1"/>
    </xf>
    <xf numFmtId="0" fontId="7" fillId="15" borderId="46" xfId="1" applyFont="1" applyFill="1" applyBorder="1" applyAlignment="1">
      <alignment horizontal="center" vertical="top" wrapText="1"/>
    </xf>
    <xf numFmtId="0" fontId="7" fillId="15" borderId="33" xfId="1" applyFont="1" applyFill="1" applyBorder="1" applyAlignment="1">
      <alignment horizontal="center" vertical="top" wrapText="1"/>
    </xf>
    <xf numFmtId="0" fontId="7" fillId="15" borderId="45" xfId="1" applyFont="1" applyFill="1" applyBorder="1" applyAlignment="1">
      <alignment horizontal="center" vertical="top" wrapText="1"/>
    </xf>
    <xf numFmtId="0" fontId="7" fillId="15" borderId="23" xfId="1" applyFont="1" applyFill="1" applyBorder="1" applyAlignment="1">
      <alignment horizontal="center" vertical="top" wrapText="1"/>
    </xf>
    <xf numFmtId="0" fontId="32" fillId="0" borderId="0" xfId="1" applyFont="1" applyAlignment="1">
      <alignment horizontal="center" vertical="center" wrapText="1"/>
    </xf>
    <xf numFmtId="0" fontId="44" fillId="0" borderId="0" xfId="9" applyFont="1" applyAlignment="1">
      <alignment horizontal="center"/>
    </xf>
    <xf numFmtId="1" fontId="33" fillId="2" borderId="3" xfId="9" applyNumberFormat="1" applyFont="1" applyFill="1" applyBorder="1" applyAlignment="1">
      <alignment horizontal="right"/>
    </xf>
    <xf numFmtId="0" fontId="25" fillId="0" borderId="0" xfId="9" applyFont="1" applyAlignment="1">
      <alignment horizontal="right"/>
    </xf>
    <xf numFmtId="0" fontId="23" fillId="2" borderId="0" xfId="9" applyFont="1" applyFill="1" applyAlignment="1">
      <alignment horizontal="left" wrapText="1"/>
    </xf>
    <xf numFmtId="0" fontId="23" fillId="2" borderId="0" xfId="9" applyFont="1" applyFill="1" applyAlignment="1">
      <alignment horizontal="center"/>
    </xf>
    <xf numFmtId="0" fontId="7" fillId="2" borderId="0" xfId="9" applyFont="1" applyFill="1" applyAlignment="1">
      <alignment horizontal="left" wrapText="1"/>
    </xf>
    <xf numFmtId="1" fontId="2" fillId="2" borderId="0" xfId="9" applyNumberFormat="1" applyFill="1" applyAlignment="1">
      <alignment wrapText="1"/>
    </xf>
    <xf numFmtId="0" fontId="51" fillId="2" borderId="0" xfId="9" applyFont="1" applyFill="1" applyAlignment="1">
      <alignment horizontal="center" wrapText="1"/>
    </xf>
    <xf numFmtId="0" fontId="23" fillId="2" borderId="0" xfId="9" applyFont="1" applyFill="1" applyAlignment="1">
      <alignment wrapText="1"/>
    </xf>
    <xf numFmtId="0" fontId="23" fillId="2" borderId="13" xfId="9" applyFont="1" applyFill="1" applyBorder="1" applyAlignment="1">
      <alignment wrapText="1"/>
    </xf>
    <xf numFmtId="0" fontId="23" fillId="2" borderId="0" xfId="9" applyFont="1" applyFill="1" applyAlignment="1">
      <alignment horizontal="right" wrapText="1"/>
    </xf>
    <xf numFmtId="1" fontId="23" fillId="2" borderId="0" xfId="9" applyNumberFormat="1" applyFont="1" applyFill="1" applyAlignment="1">
      <alignment wrapText="1"/>
    </xf>
    <xf numFmtId="1" fontId="23" fillId="2" borderId="13" xfId="9" applyNumberFormat="1" applyFont="1" applyFill="1" applyBorder="1" applyAlignment="1">
      <alignment wrapText="1"/>
    </xf>
    <xf numFmtId="0" fontId="27" fillId="2" borderId="0" xfId="9" applyFont="1" applyFill="1" applyAlignment="1">
      <alignment wrapText="1"/>
    </xf>
    <xf numFmtId="0" fontId="27" fillId="2" borderId="13" xfId="9" applyFont="1" applyFill="1" applyBorder="1" applyAlignment="1">
      <alignment wrapText="1"/>
    </xf>
    <xf numFmtId="0" fontId="40" fillId="9" borderId="2" xfId="9" applyFont="1" applyFill="1" applyBorder="1" applyAlignment="1">
      <alignment horizontal="left" vertical="center" wrapText="1"/>
    </xf>
    <xf numFmtId="0" fontId="40" fillId="9" borderId="1" xfId="9" applyFont="1" applyFill="1" applyBorder="1" applyAlignment="1">
      <alignment horizontal="left" vertical="center" wrapText="1"/>
    </xf>
    <xf numFmtId="0" fontId="40" fillId="9" borderId="2" xfId="9" applyFont="1" applyFill="1" applyBorder="1" applyAlignment="1">
      <alignment horizontal="left" vertical="center"/>
    </xf>
    <xf numFmtId="0" fontId="40" fillId="9" borderId="1" xfId="9" applyFont="1" applyFill="1" applyBorder="1" applyAlignment="1">
      <alignment horizontal="left" vertical="center"/>
    </xf>
    <xf numFmtId="0" fontId="41" fillId="2" borderId="0" xfId="9" applyFont="1" applyFill="1" applyAlignment="1">
      <alignment horizontal="right" wrapText="1"/>
    </xf>
    <xf numFmtId="0" fontId="40" fillId="2" borderId="2" xfId="9" applyFont="1" applyFill="1" applyBorder="1" applyAlignment="1">
      <alignment horizontal="left" vertical="center" wrapText="1"/>
    </xf>
    <xf numFmtId="0" fontId="40" fillId="2" borderId="1" xfId="9" applyFont="1" applyFill="1" applyBorder="1" applyAlignment="1">
      <alignment horizontal="left" vertical="center" wrapText="1"/>
    </xf>
    <xf numFmtId="0" fontId="40" fillId="2" borderId="5" xfId="9" applyFont="1" applyFill="1" applyBorder="1" applyAlignment="1">
      <alignment horizontal="left" vertical="top"/>
    </xf>
    <xf numFmtId="0" fontId="40" fillId="2" borderId="6" xfId="9" applyFont="1" applyFill="1" applyBorder="1" applyAlignment="1">
      <alignment horizontal="left" vertical="top"/>
    </xf>
    <xf numFmtId="0" fontId="40" fillId="2" borderId="8" xfId="9" applyFont="1" applyFill="1" applyBorder="1" applyAlignment="1">
      <alignment horizontal="left" vertical="top"/>
    </xf>
    <xf numFmtId="0" fontId="40" fillId="2" borderId="7" xfId="9" applyFont="1" applyFill="1" applyBorder="1" applyAlignment="1">
      <alignment horizontal="left" vertical="top"/>
    </xf>
  </cellXfs>
  <cellStyles count="64">
    <cellStyle name="Comma 2" xfId="3" xr:uid="{C962A36E-BFDD-47E7-A2E1-0C60BB147B0F}"/>
    <cellStyle name="Comma 2 2" xfId="18" xr:uid="{D4BAB2A7-122C-4CC8-AD38-F1004111D40D}"/>
    <cellStyle name="Comma 2 3" xfId="6" xr:uid="{C1FB3D1F-B78C-41B9-83F3-04A91BE87CB6}"/>
    <cellStyle name="Comma 2 4" xfId="11" xr:uid="{5ABBC0F4-F124-401F-972A-713C5983C1AB}"/>
    <cellStyle name="Comma 2 4 2" xfId="60" xr:uid="{FEF8AF49-8030-4BEF-9379-41F506E6035A}"/>
    <cellStyle name="Comma 2 5" xfId="17" xr:uid="{142D69FC-B4C0-44A9-85CA-7993E7A52C73}"/>
    <cellStyle name="Comma 3" xfId="19" xr:uid="{5033F863-A65A-4BF5-8C15-976060BDEAE7}"/>
    <cellStyle name="Comma 3 2" xfId="20" xr:uid="{4637E764-2CAD-4412-95D8-54FF085FFC8B}"/>
    <cellStyle name="Comma 3 3" xfId="21" xr:uid="{4E220DC8-1B42-40ED-947B-C4029CA2C4D2}"/>
    <cellStyle name="Comma 4" xfId="22" xr:uid="{24606E7A-F3F4-48C9-8DAA-DFC716B197D2}"/>
    <cellStyle name="Comma 5" xfId="23" xr:uid="{AB840704-3580-4BAD-BD57-CABF35B1BD74}"/>
    <cellStyle name="Comma 5 2" xfId="24" xr:uid="{DD9E2A15-F781-4949-A5D1-444D82B5DEA3}"/>
    <cellStyle name="Comma 6" xfId="16" xr:uid="{D69C5DD0-FEE6-40E5-908B-9D5A95367BCA}"/>
    <cellStyle name="Currency" xfId="13" builtinId="4"/>
    <cellStyle name="Currency 2" xfId="25" xr:uid="{8EDC33C1-B2A9-4189-A5FA-CC455609663F}"/>
    <cellStyle name="Currency 2 2" xfId="26" xr:uid="{56DCAB82-00EB-4815-AD6D-24D3F346EAF2}"/>
    <cellStyle name="Currency 3" xfId="27" xr:uid="{476F27A5-EC3A-4BB4-9F78-E051FCF0375B}"/>
    <cellStyle name="Currency 3 2" xfId="28" xr:uid="{37B1E95D-385A-4D4B-AC73-1E0EACC66EA5}"/>
    <cellStyle name="Currency 3 2 2" xfId="29" xr:uid="{B150C36F-FFBE-4117-85BF-E592897A0F38}"/>
    <cellStyle name="Currency 3 3" xfId="30" xr:uid="{8B8736E7-3F28-4E81-923E-A4FC57A59DC9}"/>
    <cellStyle name="Currency 4" xfId="31" xr:uid="{B413C485-7D92-4183-8B27-75E53EC20993}"/>
    <cellStyle name="Currency 4 2" xfId="32" xr:uid="{B8683850-F284-4391-8F8A-00FE57CD7351}"/>
    <cellStyle name="Currency 5" xfId="33" xr:uid="{2406EA7E-6016-476B-8735-72B1E48F88FA}"/>
    <cellStyle name="Currency 5 2" xfId="34" xr:uid="{163F7B7C-B18A-449F-96E1-77E0CBADC444}"/>
    <cellStyle name="Hyperlink" xfId="2" builtinId="8"/>
    <cellStyle name="Hyperlink 2" xfId="35" xr:uid="{024D4E67-A8BC-4436-9BEB-029A6674D221}"/>
    <cellStyle name="Normal" xfId="0" builtinId="0"/>
    <cellStyle name="Normal 10" xfId="59" xr:uid="{E9F4AECC-AC60-4664-AB4D-787C135B4B06}"/>
    <cellStyle name="Normal 10 2" xfId="36" xr:uid="{49C59F11-2BAA-439E-9A63-49C536015506}"/>
    <cellStyle name="Normal 10 2 2" xfId="37" xr:uid="{E4E6F0EE-7237-4BE8-90FD-A64DCC3CF5AA}"/>
    <cellStyle name="Normal 10 2 2 2" xfId="1" xr:uid="{96DD4548-3D6D-42AC-B87B-FA423AF41928}"/>
    <cellStyle name="Normal 10 2 3" xfId="9" xr:uid="{0C0EF4F6-2DBB-4B92-9F6B-AF6E38B37BC8}"/>
    <cellStyle name="Normal 10 3" xfId="8" xr:uid="{6BC4FAF9-4DAE-4D97-AE8B-8FE9BD798FEA}"/>
    <cellStyle name="Normal 11" xfId="12" xr:uid="{A6537889-CC83-4594-8A8A-3D622669DF1B}"/>
    <cellStyle name="Normal 11 2" xfId="63" xr:uid="{D5276674-3DD7-49D5-98EF-C93D80294C4F}"/>
    <cellStyle name="Normal 12" xfId="61" xr:uid="{948D95FA-1B76-43DB-B52A-671969A86EF3}"/>
    <cellStyle name="Normal 13" xfId="62" xr:uid="{823887EA-7110-4837-A211-4D3E31C79536}"/>
    <cellStyle name="Normal 14" xfId="15" xr:uid="{856DEA8F-1CF4-4F44-B504-6084FBBC3CF1}"/>
    <cellStyle name="Normal 2" xfId="7" xr:uid="{CE6FCB2E-7D0C-4D68-BB37-F89FA6110B92}"/>
    <cellStyle name="Normal 2 2" xfId="38" xr:uid="{99D3338B-5906-4EF9-B64F-D6F935898420}"/>
    <cellStyle name="Normal 2 3" xfId="39" xr:uid="{665EE547-FDE9-4475-A475-07E015CE9222}"/>
    <cellStyle name="Normal 2 4" xfId="40" xr:uid="{5CAC8C74-955D-4C77-80BA-256512680123}"/>
    <cellStyle name="Normal 2 5" xfId="41" xr:uid="{97B0D1FC-98D9-4643-B97B-30FB50EA6E56}"/>
    <cellStyle name="Normal 3" xfId="5" xr:uid="{B5853408-37EA-4F17-B658-37D1E996EDD8}"/>
    <cellStyle name="Normal 3 2" xfId="42" xr:uid="{AD9942E6-6D30-4B48-A469-1E4CBC1F27FF}"/>
    <cellStyle name="Normal 4" xfId="43" xr:uid="{757A769D-D607-47C9-BFAB-5DA77FBE07B0}"/>
    <cellStyle name="Normal 4 2" xfId="44" xr:uid="{771D93F7-F7C9-45B5-8A10-87B73CB8158B}"/>
    <cellStyle name="Normal 4 2 2" xfId="45" xr:uid="{7E83627B-797B-4CC2-8673-F8E036AA8BDA}"/>
    <cellStyle name="Normal 4 3" xfId="46" xr:uid="{6A985712-B124-45B7-B127-A6DB922362C5}"/>
    <cellStyle name="Normal 5" xfId="47" xr:uid="{A05EABBD-D626-4E28-AF2B-38C8800F0E74}"/>
    <cellStyle name="Normal 5 2" xfId="48" xr:uid="{2528DADA-F180-4775-AB39-D5DD3B6701CC}"/>
    <cellStyle name="Normal 6" xfId="49" xr:uid="{D833618E-6B05-4E81-9A69-852916BFD16A}"/>
    <cellStyle name="Normal 6 2" xfId="50" xr:uid="{669F917A-D3D2-4498-9318-EBDA50F72E94}"/>
    <cellStyle name="Normal 6 3" xfId="51" xr:uid="{8F571381-4407-450F-93BF-59931958756C}"/>
    <cellStyle name="Normal 6 4" xfId="52" xr:uid="{93B004FF-4015-4EE7-82D5-AE5C69E90DBB}"/>
    <cellStyle name="Normal 7" xfId="53" xr:uid="{8919E31A-F103-4C46-8856-34B528D511EA}"/>
    <cellStyle name="Normal 7 2" xfId="54" xr:uid="{C583D37E-7E59-4713-9352-00C9275B08E4}"/>
    <cellStyle name="Normal 8" xfId="55" xr:uid="{F90ECAED-00EE-4AE5-BE6A-B213B06C6AF3}"/>
    <cellStyle name="Normal 9" xfId="56" xr:uid="{6DD385E2-2DB0-4D15-A530-FAD551990BCC}"/>
    <cellStyle name="Percent" xfId="14" builtinId="5"/>
    <cellStyle name="Percent 2" xfId="4" xr:uid="{3C7060E9-3C47-42B8-B0E7-ABBBE0B7E704}"/>
    <cellStyle name="Percent 2 2" xfId="57" xr:uid="{1FBC7829-BCA7-4DD3-B2A4-BC7766777C75}"/>
    <cellStyle name="Percent 2 2 2" xfId="10" xr:uid="{D6D681A7-01D0-4393-BE6E-CAB70B860600}"/>
    <cellStyle name="Percent 3" xfId="58" xr:uid="{121603B0-7F8F-4E07-B219-CD4B11A095D4}"/>
  </cellStyles>
  <dxfs count="0"/>
  <tableStyles count="0" defaultTableStyle="TableStyleMedium2" defaultPivotStyle="PivotStyleLight16"/>
  <colors>
    <mruColors>
      <color rgb="FFFF66FF"/>
      <color rgb="FFFF33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worksheet" Target="worksheets/sheet6.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theme" Target="theme/theme1.xml"/><Relationship Id="rId5" Type="http://schemas.openxmlformats.org/officeDocument/2006/relationships/worksheet" Target="worksheets/sheet4.xml"/><Relationship Id="rId10" Type="http://schemas.openxmlformats.org/officeDocument/2006/relationships/externalLink" Target="externalLinks/externalLink2.xml"/><Relationship Id="rId4" Type="http://schemas.openxmlformats.org/officeDocument/2006/relationships/worksheet" Target="worksheets/sheet3.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 Budget'!$C$15</c:f>
              <c:strCache>
                <c:ptCount val="1"/>
              </c:strCache>
            </c:strRef>
          </c:tx>
          <c:spPr>
            <a:solidFill>
              <a:schemeClr val="accent1"/>
            </a:solidFill>
            <a:ln>
              <a:noFill/>
            </a:ln>
            <a:effectLst/>
          </c:spPr>
          <c:invertIfNegative val="0"/>
          <c:cat>
            <c:strRef>
              <c:f>'1. Budget'!$B$16:$B$21</c:f>
              <c:strCache>
                <c:ptCount val="6"/>
                <c:pt idx="5">
                  <c:v>Total </c:v>
                </c:pt>
              </c:strCache>
            </c:strRef>
          </c:cat>
          <c:val>
            <c:numRef>
              <c:f>'1. Budget'!$C$16:$C$21</c:f>
              <c:numCache>
                <c:formatCode>0</c:formatCode>
                <c:ptCount val="6"/>
              </c:numCache>
            </c:numRef>
          </c:val>
          <c:extLst>
            <c:ext xmlns:c16="http://schemas.microsoft.com/office/drawing/2014/chart" uri="{C3380CC4-5D6E-409C-BE32-E72D297353CC}">
              <c16:uniqueId val="{00000000-EF45-4B48-BBF6-846ECDBCDF62}"/>
            </c:ext>
          </c:extLst>
        </c:ser>
        <c:ser>
          <c:idx val="1"/>
          <c:order val="1"/>
          <c:tx>
            <c:strRef>
              <c:f>'1. Budget'!$D$15</c:f>
              <c:strCache>
                <c:ptCount val="1"/>
              </c:strCache>
            </c:strRef>
          </c:tx>
          <c:spPr>
            <a:solidFill>
              <a:schemeClr val="accent2"/>
            </a:solidFill>
            <a:ln>
              <a:noFill/>
            </a:ln>
            <a:effectLst/>
          </c:spPr>
          <c:invertIfNegative val="0"/>
          <c:cat>
            <c:strRef>
              <c:f>'1. Budget'!$B$16:$B$21</c:f>
              <c:strCache>
                <c:ptCount val="6"/>
                <c:pt idx="5">
                  <c:v>Total </c:v>
                </c:pt>
              </c:strCache>
            </c:strRef>
          </c:cat>
          <c:val>
            <c:numRef>
              <c:f>'1. Budget'!$D$16:$D$21</c:f>
              <c:numCache>
                <c:formatCode>0</c:formatCode>
                <c:ptCount val="6"/>
              </c:numCache>
            </c:numRef>
          </c:val>
          <c:extLst>
            <c:ext xmlns:c16="http://schemas.microsoft.com/office/drawing/2014/chart" uri="{C3380CC4-5D6E-409C-BE32-E72D297353CC}">
              <c16:uniqueId val="{00000001-EF45-4B48-BBF6-846ECDBCDF62}"/>
            </c:ext>
          </c:extLst>
        </c:ser>
        <c:ser>
          <c:idx val="2"/>
          <c:order val="2"/>
          <c:tx>
            <c:strRef>
              <c:f>'1. Budget'!$E$15</c:f>
              <c:strCache>
                <c:ptCount val="1"/>
                <c:pt idx="0">
                  <c:v>Amount</c:v>
                </c:pt>
              </c:strCache>
            </c:strRef>
          </c:tx>
          <c:spPr>
            <a:solidFill>
              <a:schemeClr val="accent3"/>
            </a:solidFill>
            <a:ln>
              <a:noFill/>
            </a:ln>
            <a:effectLst/>
          </c:spPr>
          <c:invertIfNegative val="0"/>
          <c:cat>
            <c:strRef>
              <c:f>'1. Budget'!$B$16:$B$21</c:f>
              <c:strCache>
                <c:ptCount val="6"/>
                <c:pt idx="5">
                  <c:v>Total </c:v>
                </c:pt>
              </c:strCache>
            </c:strRef>
          </c:cat>
          <c:val>
            <c:numRef>
              <c:f>'1. Budget'!$E$16:$E$21</c:f>
              <c:numCache>
                <c:formatCode>_("£"* #,##0.00_);_("£"* \(#,##0.00\);_("£"* "-"??_);_(@_)</c:formatCode>
                <c:ptCount val="6"/>
              </c:numCache>
            </c:numRef>
          </c:val>
          <c:extLst>
            <c:ext xmlns:c16="http://schemas.microsoft.com/office/drawing/2014/chart" uri="{C3380CC4-5D6E-409C-BE32-E72D297353CC}">
              <c16:uniqueId val="{00000002-EF45-4B48-BBF6-846ECDBCDF62}"/>
            </c:ext>
          </c:extLst>
        </c:ser>
        <c:ser>
          <c:idx val="3"/>
          <c:order val="3"/>
          <c:tx>
            <c:strRef>
              <c:f>'1. Budget'!$F$15</c:f>
              <c:strCache>
                <c:ptCount val="1"/>
                <c:pt idx="0">
                  <c:v> Total (£) </c:v>
                </c:pt>
              </c:strCache>
            </c:strRef>
          </c:tx>
          <c:spPr>
            <a:solidFill>
              <a:schemeClr val="accent4"/>
            </a:solidFill>
            <a:ln>
              <a:noFill/>
            </a:ln>
            <a:effectLst/>
          </c:spPr>
          <c:invertIfNegative val="0"/>
          <c:cat>
            <c:strRef>
              <c:f>'1. Budget'!$B$16:$B$21</c:f>
              <c:strCache>
                <c:ptCount val="6"/>
                <c:pt idx="5">
                  <c:v>Total </c:v>
                </c:pt>
              </c:strCache>
            </c:strRef>
          </c:cat>
          <c:val>
            <c:numRef>
              <c:f>'1. Budget'!$F$16:$F$21</c:f>
              <c:numCache>
                <c:formatCode>_("£"* #,##0.00_);_("£"* \(#,##0.00\);_("£"*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EF45-4B48-BBF6-846ECDBCDF62}"/>
            </c:ext>
          </c:extLst>
        </c:ser>
        <c:ser>
          <c:idx val="4"/>
          <c:order val="4"/>
          <c:tx>
            <c:strRef>
              <c:f>'1. Budget'!$G$15</c:f>
              <c:strCache>
                <c:ptCount val="1"/>
                <c:pt idx="0">
                  <c:v>% of project costs</c:v>
                </c:pt>
              </c:strCache>
            </c:strRef>
          </c:tx>
          <c:spPr>
            <a:solidFill>
              <a:schemeClr val="accent5"/>
            </a:solidFill>
            <a:ln>
              <a:noFill/>
            </a:ln>
            <a:effectLst/>
          </c:spPr>
          <c:invertIfNegative val="0"/>
          <c:cat>
            <c:strRef>
              <c:f>'1. Budget'!$B$16:$B$21</c:f>
              <c:strCache>
                <c:ptCount val="6"/>
                <c:pt idx="5">
                  <c:v>Total </c:v>
                </c:pt>
              </c:strCache>
            </c:strRef>
          </c:cat>
          <c:val>
            <c:numRef>
              <c:f>'1. Budget'!$G$16:$G$21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EF45-4B48-BBF6-846ECDBCDF62}"/>
            </c:ext>
          </c:extLst>
        </c:ser>
        <c:dLbls>
          <c:showLegendKey val="0"/>
          <c:showVal val="0"/>
          <c:showCatName val="0"/>
          <c:showSerName val="0"/>
          <c:showPercent val="0"/>
          <c:showBubbleSize val="0"/>
        </c:dLbls>
        <c:gapWidth val="219"/>
        <c:overlap val="-27"/>
        <c:axId val="452782520"/>
        <c:axId val="452783240"/>
      </c:barChart>
      <c:catAx>
        <c:axId val="452782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2783240"/>
        <c:crosses val="autoZero"/>
        <c:auto val="1"/>
        <c:lblAlgn val="ctr"/>
        <c:lblOffset val="100"/>
        <c:noMultiLvlLbl val="0"/>
      </c:catAx>
      <c:valAx>
        <c:axId val="4527832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2782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161CF52-CD05-4DCD-A970-E5D1C4B1418A}">
  <sheetPr/>
  <sheetViews>
    <sheetView zoomScale="86"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1396208</xdr:colOff>
      <xdr:row>0</xdr:row>
      <xdr:rowOff>783656</xdr:rowOff>
    </xdr:to>
    <xdr:pic>
      <xdr:nvPicPr>
        <xdr:cNvPr id="3" name="Picture 2">
          <a:extLst>
            <a:ext uri="{FF2B5EF4-FFF2-40B4-BE49-F238E27FC236}">
              <a16:creationId xmlns:a16="http://schemas.microsoft.com/office/drawing/2014/main" id="{3302C30B-C08F-46B2-A166-70C24B289B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0"/>
          <a:ext cx="2253458" cy="7836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13607</xdr:colOff>
      <xdr:row>176</xdr:row>
      <xdr:rowOff>9524</xdr:rowOff>
    </xdr:from>
    <xdr:to>
      <xdr:col>16</xdr:col>
      <xdr:colOff>0</xdr:colOff>
      <xdr:row>188</xdr:row>
      <xdr:rowOff>136071</xdr:rowOff>
    </xdr:to>
    <xdr:sp macro="" textlink="">
      <xdr:nvSpPr>
        <xdr:cNvPr id="2" name="Text Box 1">
          <a:extLst>
            <a:ext uri="{FF2B5EF4-FFF2-40B4-BE49-F238E27FC236}">
              <a16:creationId xmlns:a16="http://schemas.microsoft.com/office/drawing/2014/main" id="{D9215972-7733-469B-8C31-7F009CC2FAF3}"/>
            </a:ext>
          </a:extLst>
        </xdr:cNvPr>
        <xdr:cNvSpPr txBox="1">
          <a:spLocks noChangeArrowheads="1"/>
        </xdr:cNvSpPr>
      </xdr:nvSpPr>
      <xdr:spPr bwMode="auto">
        <a:xfrm>
          <a:off x="137432" y="32442149"/>
          <a:ext cx="7968343" cy="2069647"/>
        </a:xfrm>
        <a:prstGeom prst="rect">
          <a:avLst/>
        </a:prstGeom>
        <a:solidFill>
          <a:srgbClr val="FFFFFF"/>
        </a:solidFill>
        <a:ln w="9525">
          <a:solidFill>
            <a:srgbClr val="000000"/>
          </a:solidFill>
          <a:miter lim="800000"/>
          <a:headEnd/>
          <a:tailEnd/>
        </a:ln>
      </xdr:spPr>
      <xdr:txBody>
        <a:bodyPr/>
        <a:lstStyle/>
        <a:p>
          <a:endParaRPr lang="en-GB"/>
        </a:p>
      </xdr:txBody>
    </xdr:sp>
    <xdr:clientData/>
  </xdr:twoCellAnchor>
  <xdr:twoCellAnchor>
    <xdr:from>
      <xdr:col>1</xdr:col>
      <xdr:colOff>12037</xdr:colOff>
      <xdr:row>160</xdr:row>
      <xdr:rowOff>18109</xdr:rowOff>
    </xdr:from>
    <xdr:to>
      <xdr:col>16</xdr:col>
      <xdr:colOff>0</xdr:colOff>
      <xdr:row>172</xdr:row>
      <xdr:rowOff>136072</xdr:rowOff>
    </xdr:to>
    <xdr:sp macro="" textlink="">
      <xdr:nvSpPr>
        <xdr:cNvPr id="3" name="Text Box 2">
          <a:extLst>
            <a:ext uri="{FF2B5EF4-FFF2-40B4-BE49-F238E27FC236}">
              <a16:creationId xmlns:a16="http://schemas.microsoft.com/office/drawing/2014/main" id="{1C0CEF96-CAFC-4CB3-A454-C34DC62F99B5}"/>
            </a:ext>
          </a:extLst>
        </xdr:cNvPr>
        <xdr:cNvSpPr txBox="1">
          <a:spLocks noChangeArrowheads="1"/>
        </xdr:cNvSpPr>
      </xdr:nvSpPr>
      <xdr:spPr bwMode="auto">
        <a:xfrm>
          <a:off x="135862" y="29793259"/>
          <a:ext cx="7969913" cy="2061063"/>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endParaRPr lang="en-GB" sz="1000" b="1" i="0" strike="noStrike">
            <a:solidFill>
              <a:srgbClr val="000000"/>
            </a:solidFill>
            <a:latin typeface="Arial"/>
            <a:cs typeface="Arial"/>
          </a:endParaRPr>
        </a:p>
      </xdr:txBody>
    </xdr:sp>
    <xdr:clientData/>
  </xdr:twoCellAnchor>
  <xdr:twoCellAnchor>
    <xdr:from>
      <xdr:col>21</xdr:col>
      <xdr:colOff>33617</xdr:colOff>
      <xdr:row>0</xdr:row>
      <xdr:rowOff>33618</xdr:rowOff>
    </xdr:from>
    <xdr:to>
      <xdr:col>23</xdr:col>
      <xdr:colOff>381000</xdr:colOff>
      <xdr:row>2</xdr:row>
      <xdr:rowOff>112059</xdr:rowOff>
    </xdr:to>
    <xdr:sp macro="[0]!Expand" textlink="">
      <xdr:nvSpPr>
        <xdr:cNvPr id="4" name="Rectangle 3">
          <a:extLst>
            <a:ext uri="{FF2B5EF4-FFF2-40B4-BE49-F238E27FC236}">
              <a16:creationId xmlns:a16="http://schemas.microsoft.com/office/drawing/2014/main" id="{3B1D2148-6FAD-4AAC-9EC3-612EB3E206F3}"/>
            </a:ext>
          </a:extLst>
        </xdr:cNvPr>
        <xdr:cNvSpPr/>
      </xdr:nvSpPr>
      <xdr:spPr>
        <a:xfrm>
          <a:off x="8739467" y="33618"/>
          <a:ext cx="1547533" cy="440391"/>
        </a:xfrm>
        <a:prstGeom prst="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en-GB" sz="1200"/>
            <a:t>Click</a:t>
          </a:r>
          <a:r>
            <a:rPr lang="en-GB" sz="1200" baseline="0"/>
            <a:t> to o</a:t>
          </a:r>
          <a:r>
            <a:rPr lang="en-GB" sz="1200"/>
            <a:t>pen periods</a:t>
          </a:r>
        </a:p>
      </xdr:txBody>
    </xdr:sp>
    <xdr:clientData/>
  </xdr:twoCellAnchor>
  <xdr:twoCellAnchor editAs="oneCell">
    <xdr:from>
      <xdr:col>1</xdr:col>
      <xdr:colOff>22411</xdr:colOff>
      <xdr:row>0</xdr:row>
      <xdr:rowOff>81998</xdr:rowOff>
    </xdr:from>
    <xdr:to>
      <xdr:col>1</xdr:col>
      <xdr:colOff>2275869</xdr:colOff>
      <xdr:row>4</xdr:row>
      <xdr:rowOff>132229</xdr:rowOff>
    </xdr:to>
    <xdr:pic>
      <xdr:nvPicPr>
        <xdr:cNvPr id="5" name="Picture 4">
          <a:extLst>
            <a:ext uri="{FF2B5EF4-FFF2-40B4-BE49-F238E27FC236}">
              <a16:creationId xmlns:a16="http://schemas.microsoft.com/office/drawing/2014/main" id="{8B78FF77-4141-4E74-81FA-D0015A3BBB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36" y="81998"/>
          <a:ext cx="2253458" cy="783656"/>
        </a:xfrm>
        <a:prstGeom prst="rect">
          <a:avLst/>
        </a:prstGeom>
      </xdr:spPr>
    </xdr:pic>
    <xdr:clientData/>
  </xdr:twoCellAnchor>
  <xdr:oneCellAnchor>
    <xdr:from>
      <xdr:col>8</xdr:col>
      <xdr:colOff>219075</xdr:colOff>
      <xdr:row>11</xdr:row>
      <xdr:rowOff>104775</xdr:rowOff>
    </xdr:from>
    <xdr:ext cx="8471685" cy="1508992"/>
    <xdr:sp macro="" textlink="">
      <xdr:nvSpPr>
        <xdr:cNvPr id="6" name="Rectangle 5">
          <a:extLst>
            <a:ext uri="{FF2B5EF4-FFF2-40B4-BE49-F238E27FC236}">
              <a16:creationId xmlns:a16="http://schemas.microsoft.com/office/drawing/2014/main" id="{51E2D6FF-DA89-4CAD-810F-933645B778D8}"/>
            </a:ext>
          </a:extLst>
        </xdr:cNvPr>
        <xdr:cNvSpPr/>
      </xdr:nvSpPr>
      <xdr:spPr>
        <a:xfrm rot="20978806">
          <a:off x="8458200" y="2686050"/>
          <a:ext cx="8471685" cy="1508992"/>
        </a:xfrm>
        <a:prstGeom prst="rect">
          <a:avLst/>
        </a:prstGeom>
        <a:noFill/>
      </xdr:spPr>
      <xdr:txBody>
        <a:bodyPr wrap="square" lIns="91440" tIns="45720" rIns="91440" bIns="45720">
          <a:noAutofit/>
          <a:scene3d>
            <a:camera prst="orthographicFront"/>
            <a:lightRig rig="soft" dir="t">
              <a:rot lat="0" lon="0" rev="10800000"/>
            </a:lightRig>
          </a:scene3d>
          <a:sp3d>
            <a:bevelT w="27940" h="12700"/>
            <a:contourClr>
              <a:srgbClr val="DDDDDD"/>
            </a:contourClr>
          </a:sp3d>
        </a:bodyPr>
        <a:lstStyle/>
        <a:p>
          <a:pPr algn="ctr"/>
          <a:r>
            <a:rPr lang="en-US" sz="8800" b="1" cap="none" spc="100">
              <a:ln w="18000">
                <a:solidFill>
                  <a:schemeClr val="tx1">
                    <a:lumMod val="50000"/>
                    <a:lumOff val="50000"/>
                  </a:schemeClr>
                </a:solidFill>
                <a:prstDash val="solid"/>
              </a:ln>
              <a:solidFill>
                <a:schemeClr val="tx1">
                  <a:lumMod val="95000"/>
                  <a:lumOff val="5000"/>
                  <a:alpha val="5700"/>
                </a:schemeClr>
              </a:solidFill>
              <a:effectLst>
                <a:outerShdw blurRad="25000" dist="20000" dir="16020000" algn="tl">
                  <a:schemeClr val="accent1">
                    <a:satMod val="200000"/>
                    <a:shade val="1000"/>
                    <a:alpha val="60000"/>
                  </a:schemeClr>
                </a:outerShdw>
              </a:effectLst>
              <a:latin typeface="Arial" pitchFamily="34" charset="0"/>
              <a:cs typeface="Arial" pitchFamily="34" charset="0"/>
            </a:rPr>
            <a:t>Example</a:t>
          </a:r>
          <a:endParaRPr lang="en-US" sz="8800" b="1" cap="none" spc="150">
            <a:ln w="18000">
              <a:solidFill>
                <a:schemeClr val="tx1">
                  <a:lumMod val="50000"/>
                  <a:lumOff val="50000"/>
                </a:schemeClr>
              </a:solidFill>
              <a:prstDash val="solid"/>
            </a:ln>
            <a:solidFill>
              <a:schemeClr val="tx1">
                <a:lumMod val="95000"/>
                <a:lumOff val="5000"/>
                <a:alpha val="5700"/>
              </a:schemeClr>
            </a:solidFill>
            <a:effectLst>
              <a:outerShdw blurRad="25400" algn="tl" rotWithShape="0">
                <a:srgbClr val="000000">
                  <a:alpha val="43000"/>
                </a:srgbClr>
              </a:outerShdw>
            </a:effectLst>
            <a:latin typeface="Arial" pitchFamily="34" charset="0"/>
            <a:cs typeface="Arial" pitchFamily="34" charset="0"/>
          </a:endParaRPr>
        </a:p>
      </xdr:txBody>
    </xdr:sp>
    <xdr:clientData/>
  </xdr:oneCellAnchor>
  <xdr:oneCellAnchor>
    <xdr:from>
      <xdr:col>8</xdr:col>
      <xdr:colOff>257174</xdr:colOff>
      <xdr:row>47</xdr:row>
      <xdr:rowOff>104776</xdr:rowOff>
    </xdr:from>
    <xdr:ext cx="8471685" cy="1508992"/>
    <xdr:sp macro="" textlink="">
      <xdr:nvSpPr>
        <xdr:cNvPr id="7" name="Rectangle 6">
          <a:extLst>
            <a:ext uri="{FF2B5EF4-FFF2-40B4-BE49-F238E27FC236}">
              <a16:creationId xmlns:a16="http://schemas.microsoft.com/office/drawing/2014/main" id="{89039C53-1F6C-41EE-B4FF-50703D79E036}"/>
            </a:ext>
          </a:extLst>
        </xdr:cNvPr>
        <xdr:cNvSpPr/>
      </xdr:nvSpPr>
      <xdr:spPr>
        <a:xfrm rot="20978806">
          <a:off x="8496299" y="9648826"/>
          <a:ext cx="8471685" cy="1508992"/>
        </a:xfrm>
        <a:prstGeom prst="rect">
          <a:avLst/>
        </a:prstGeom>
        <a:noFill/>
      </xdr:spPr>
      <xdr:txBody>
        <a:bodyPr wrap="square" lIns="91440" tIns="45720" rIns="91440" bIns="45720">
          <a:noAutofit/>
          <a:scene3d>
            <a:camera prst="orthographicFront"/>
            <a:lightRig rig="soft" dir="t">
              <a:rot lat="0" lon="0" rev="10800000"/>
            </a:lightRig>
          </a:scene3d>
          <a:sp3d>
            <a:bevelT w="27940" h="12700"/>
            <a:contourClr>
              <a:srgbClr val="DDDDDD"/>
            </a:contourClr>
          </a:sp3d>
        </a:bodyPr>
        <a:lstStyle/>
        <a:p>
          <a:pPr algn="ctr"/>
          <a:r>
            <a:rPr lang="en-US" sz="8800" b="1" cap="none" spc="100">
              <a:ln w="18000">
                <a:solidFill>
                  <a:schemeClr val="tx1">
                    <a:lumMod val="50000"/>
                    <a:lumOff val="50000"/>
                  </a:schemeClr>
                </a:solidFill>
                <a:prstDash val="solid"/>
              </a:ln>
              <a:solidFill>
                <a:schemeClr val="tx1">
                  <a:lumMod val="95000"/>
                  <a:lumOff val="5000"/>
                  <a:alpha val="5700"/>
                </a:schemeClr>
              </a:solidFill>
              <a:effectLst>
                <a:outerShdw blurRad="25000" dist="20000" dir="16020000" algn="tl">
                  <a:schemeClr val="accent1">
                    <a:satMod val="200000"/>
                    <a:shade val="1000"/>
                    <a:alpha val="60000"/>
                  </a:schemeClr>
                </a:outerShdw>
              </a:effectLst>
              <a:latin typeface="Arial" pitchFamily="34" charset="0"/>
              <a:cs typeface="Arial" pitchFamily="34" charset="0"/>
            </a:rPr>
            <a:t>Example</a:t>
          </a:r>
          <a:endParaRPr lang="en-US" sz="8800" b="1" cap="none" spc="150">
            <a:ln w="18000">
              <a:solidFill>
                <a:schemeClr val="tx1">
                  <a:lumMod val="50000"/>
                  <a:lumOff val="50000"/>
                </a:schemeClr>
              </a:solidFill>
              <a:prstDash val="solid"/>
            </a:ln>
            <a:solidFill>
              <a:schemeClr val="tx1">
                <a:lumMod val="95000"/>
                <a:lumOff val="5000"/>
                <a:alpha val="5700"/>
              </a:schemeClr>
            </a:solidFill>
            <a:effectLst>
              <a:outerShdw blurRad="25400" algn="tl" rotWithShape="0">
                <a:srgbClr val="000000">
                  <a:alpha val="43000"/>
                </a:srgbClr>
              </a:outerShdw>
            </a:effectLst>
            <a:latin typeface="Arial" pitchFamily="34" charset="0"/>
            <a:cs typeface="Arial" pitchFamily="34" charset="0"/>
          </a:endParaRPr>
        </a:p>
      </xdr:txBody>
    </xdr:sp>
    <xdr:clientData/>
  </xdr:oneCellAnchor>
  <xdr:oneCellAnchor>
    <xdr:from>
      <xdr:col>8</xdr:col>
      <xdr:colOff>95250</xdr:colOff>
      <xdr:row>85</xdr:row>
      <xdr:rowOff>142875</xdr:rowOff>
    </xdr:from>
    <xdr:ext cx="8471685" cy="1508992"/>
    <xdr:sp macro="" textlink="">
      <xdr:nvSpPr>
        <xdr:cNvPr id="8" name="Rectangle 7">
          <a:extLst>
            <a:ext uri="{FF2B5EF4-FFF2-40B4-BE49-F238E27FC236}">
              <a16:creationId xmlns:a16="http://schemas.microsoft.com/office/drawing/2014/main" id="{66CB8E78-C7B3-4E47-8D7A-A0EF3B4EB67C}"/>
            </a:ext>
          </a:extLst>
        </xdr:cNvPr>
        <xdr:cNvSpPr/>
      </xdr:nvSpPr>
      <xdr:spPr>
        <a:xfrm rot="20978806">
          <a:off x="8334375" y="16840200"/>
          <a:ext cx="8471685" cy="1508992"/>
        </a:xfrm>
        <a:prstGeom prst="rect">
          <a:avLst/>
        </a:prstGeom>
        <a:noFill/>
      </xdr:spPr>
      <xdr:txBody>
        <a:bodyPr wrap="square" lIns="91440" tIns="45720" rIns="91440" bIns="45720">
          <a:noAutofit/>
          <a:scene3d>
            <a:camera prst="orthographicFront"/>
            <a:lightRig rig="soft" dir="t">
              <a:rot lat="0" lon="0" rev="10800000"/>
            </a:lightRig>
          </a:scene3d>
          <a:sp3d>
            <a:bevelT w="27940" h="12700"/>
            <a:contourClr>
              <a:srgbClr val="DDDDDD"/>
            </a:contourClr>
          </a:sp3d>
        </a:bodyPr>
        <a:lstStyle/>
        <a:p>
          <a:pPr algn="ctr"/>
          <a:r>
            <a:rPr lang="en-US" sz="8800" b="1" cap="none" spc="100">
              <a:ln w="18000">
                <a:solidFill>
                  <a:schemeClr val="tx1">
                    <a:lumMod val="50000"/>
                    <a:lumOff val="50000"/>
                  </a:schemeClr>
                </a:solidFill>
                <a:prstDash val="solid"/>
              </a:ln>
              <a:solidFill>
                <a:schemeClr val="tx1">
                  <a:lumMod val="95000"/>
                  <a:lumOff val="5000"/>
                  <a:alpha val="5700"/>
                </a:schemeClr>
              </a:solidFill>
              <a:effectLst>
                <a:outerShdw blurRad="25000" dist="20000" dir="16020000" algn="tl">
                  <a:schemeClr val="accent1">
                    <a:satMod val="200000"/>
                    <a:shade val="1000"/>
                    <a:alpha val="60000"/>
                  </a:schemeClr>
                </a:outerShdw>
              </a:effectLst>
              <a:latin typeface="Arial" pitchFamily="34" charset="0"/>
              <a:cs typeface="Arial" pitchFamily="34" charset="0"/>
            </a:rPr>
            <a:t>Example</a:t>
          </a:r>
          <a:endParaRPr lang="en-US" sz="8800" b="1" cap="none" spc="150">
            <a:ln w="18000">
              <a:solidFill>
                <a:schemeClr val="tx1">
                  <a:lumMod val="50000"/>
                  <a:lumOff val="50000"/>
                </a:schemeClr>
              </a:solidFill>
              <a:prstDash val="solid"/>
            </a:ln>
            <a:solidFill>
              <a:schemeClr val="tx1">
                <a:lumMod val="95000"/>
                <a:lumOff val="5000"/>
                <a:alpha val="5700"/>
              </a:schemeClr>
            </a:solidFill>
            <a:effectLst>
              <a:outerShdw blurRad="25400" algn="tl" rotWithShape="0">
                <a:srgbClr val="000000">
                  <a:alpha val="43000"/>
                </a:srgbClr>
              </a:outerShdw>
            </a:effectLst>
            <a:latin typeface="Arial" pitchFamily="34" charset="0"/>
            <a:cs typeface="Arial" pitchFamily="34" charset="0"/>
          </a:endParaRPr>
        </a:p>
      </xdr:txBody>
    </xdr:sp>
    <xdr:clientData/>
  </xdr:oneCellAnchor>
  <xdr:oneCellAnchor>
    <xdr:from>
      <xdr:col>7</xdr:col>
      <xdr:colOff>114300</xdr:colOff>
      <xdr:row>137</xdr:row>
      <xdr:rowOff>133350</xdr:rowOff>
    </xdr:from>
    <xdr:ext cx="8471685" cy="1508992"/>
    <xdr:sp macro="" textlink="">
      <xdr:nvSpPr>
        <xdr:cNvPr id="9" name="Rectangle 8">
          <a:extLst>
            <a:ext uri="{FF2B5EF4-FFF2-40B4-BE49-F238E27FC236}">
              <a16:creationId xmlns:a16="http://schemas.microsoft.com/office/drawing/2014/main" id="{3AFC7A86-ECF8-436B-A74C-0B1170410139}"/>
            </a:ext>
          </a:extLst>
        </xdr:cNvPr>
        <xdr:cNvSpPr/>
      </xdr:nvSpPr>
      <xdr:spPr>
        <a:xfrm rot="20978806">
          <a:off x="8229600" y="26250900"/>
          <a:ext cx="8471685" cy="1508992"/>
        </a:xfrm>
        <a:prstGeom prst="rect">
          <a:avLst/>
        </a:prstGeom>
        <a:noFill/>
      </xdr:spPr>
      <xdr:txBody>
        <a:bodyPr wrap="square" lIns="91440" tIns="45720" rIns="91440" bIns="45720">
          <a:noAutofit/>
          <a:scene3d>
            <a:camera prst="orthographicFront"/>
            <a:lightRig rig="soft" dir="t">
              <a:rot lat="0" lon="0" rev="10800000"/>
            </a:lightRig>
          </a:scene3d>
          <a:sp3d>
            <a:bevelT w="27940" h="12700"/>
            <a:contourClr>
              <a:srgbClr val="DDDDDD"/>
            </a:contourClr>
          </a:sp3d>
        </a:bodyPr>
        <a:lstStyle/>
        <a:p>
          <a:pPr algn="ctr"/>
          <a:r>
            <a:rPr lang="en-US" sz="8800" b="1" cap="none" spc="100">
              <a:ln w="18000">
                <a:solidFill>
                  <a:schemeClr val="tx1">
                    <a:lumMod val="50000"/>
                    <a:lumOff val="50000"/>
                  </a:schemeClr>
                </a:solidFill>
                <a:prstDash val="solid"/>
              </a:ln>
              <a:solidFill>
                <a:schemeClr val="tx1">
                  <a:lumMod val="95000"/>
                  <a:lumOff val="5000"/>
                  <a:alpha val="5700"/>
                </a:schemeClr>
              </a:solidFill>
              <a:effectLst>
                <a:outerShdw blurRad="25000" dist="20000" dir="16020000" algn="tl">
                  <a:schemeClr val="accent1">
                    <a:satMod val="200000"/>
                    <a:shade val="1000"/>
                    <a:alpha val="60000"/>
                  </a:schemeClr>
                </a:outerShdw>
              </a:effectLst>
              <a:latin typeface="Arial" pitchFamily="34" charset="0"/>
              <a:cs typeface="Arial" pitchFamily="34" charset="0"/>
            </a:rPr>
            <a:t>Example</a:t>
          </a:r>
          <a:endParaRPr lang="en-US" sz="8800" b="1" cap="none" spc="150">
            <a:ln w="18000">
              <a:solidFill>
                <a:schemeClr val="tx1">
                  <a:lumMod val="50000"/>
                  <a:lumOff val="50000"/>
                </a:schemeClr>
              </a:solidFill>
              <a:prstDash val="solid"/>
            </a:ln>
            <a:solidFill>
              <a:schemeClr val="tx1">
                <a:lumMod val="95000"/>
                <a:lumOff val="5000"/>
                <a:alpha val="5700"/>
              </a:schemeClr>
            </a:solidFill>
            <a:effectLst>
              <a:outerShdw blurRad="25400" algn="tl" rotWithShape="0">
                <a:srgbClr val="000000">
                  <a:alpha val="43000"/>
                </a:srgbClr>
              </a:outerShdw>
            </a:effectLst>
            <a:latin typeface="Arial" pitchFamily="34" charset="0"/>
            <a:cs typeface="Arial" pitchFamily="34" charset="0"/>
          </a:endParaRPr>
        </a:p>
      </xdr:txBody>
    </xdr:sp>
    <xdr:clientData/>
  </xdr:oneCellAnchor>
  <xdr:oneCellAnchor>
    <xdr:from>
      <xdr:col>0</xdr:col>
      <xdr:colOff>66630</xdr:colOff>
      <xdr:row>11</xdr:row>
      <xdr:rowOff>142875</xdr:rowOff>
    </xdr:from>
    <xdr:ext cx="8471685" cy="1508992"/>
    <xdr:sp macro="" textlink="">
      <xdr:nvSpPr>
        <xdr:cNvPr id="10" name="Rectangle 9">
          <a:extLst>
            <a:ext uri="{FF2B5EF4-FFF2-40B4-BE49-F238E27FC236}">
              <a16:creationId xmlns:a16="http://schemas.microsoft.com/office/drawing/2014/main" id="{A319ADCA-C930-4ED5-BA10-7109D7C9E678}"/>
            </a:ext>
          </a:extLst>
        </xdr:cNvPr>
        <xdr:cNvSpPr/>
      </xdr:nvSpPr>
      <xdr:spPr>
        <a:xfrm rot="20978806">
          <a:off x="66630" y="2724150"/>
          <a:ext cx="8471685" cy="1508992"/>
        </a:xfrm>
        <a:prstGeom prst="rect">
          <a:avLst/>
        </a:prstGeom>
        <a:noFill/>
      </xdr:spPr>
      <xdr:txBody>
        <a:bodyPr wrap="square" lIns="91440" tIns="45720" rIns="91440" bIns="45720">
          <a:noAutofit/>
          <a:scene3d>
            <a:camera prst="orthographicFront"/>
            <a:lightRig rig="soft" dir="t">
              <a:rot lat="0" lon="0" rev="10800000"/>
            </a:lightRig>
          </a:scene3d>
          <a:sp3d>
            <a:bevelT w="27940" h="12700"/>
            <a:contourClr>
              <a:srgbClr val="DDDDDD"/>
            </a:contourClr>
          </a:sp3d>
        </a:bodyPr>
        <a:lstStyle/>
        <a:p>
          <a:pPr algn="ctr"/>
          <a:r>
            <a:rPr lang="en-US" sz="8800" b="1" cap="none" spc="100">
              <a:ln w="18000">
                <a:solidFill>
                  <a:schemeClr val="tx1">
                    <a:lumMod val="50000"/>
                    <a:lumOff val="50000"/>
                  </a:schemeClr>
                </a:solidFill>
                <a:prstDash val="solid"/>
              </a:ln>
              <a:solidFill>
                <a:schemeClr val="tx1">
                  <a:lumMod val="95000"/>
                  <a:lumOff val="5000"/>
                  <a:alpha val="5700"/>
                </a:schemeClr>
              </a:solidFill>
              <a:effectLst>
                <a:outerShdw blurRad="25000" dist="20000" dir="16020000" algn="tl">
                  <a:schemeClr val="accent1">
                    <a:satMod val="200000"/>
                    <a:shade val="1000"/>
                    <a:alpha val="60000"/>
                  </a:schemeClr>
                </a:outerShdw>
              </a:effectLst>
              <a:latin typeface="Arial" pitchFamily="34" charset="0"/>
              <a:cs typeface="Arial" pitchFamily="34" charset="0"/>
            </a:rPr>
            <a:t>Example</a:t>
          </a:r>
          <a:endParaRPr lang="en-US" sz="8800" b="1" cap="none" spc="150">
            <a:ln w="18000">
              <a:solidFill>
                <a:schemeClr val="tx1">
                  <a:lumMod val="50000"/>
                  <a:lumOff val="50000"/>
                </a:schemeClr>
              </a:solidFill>
              <a:prstDash val="solid"/>
            </a:ln>
            <a:solidFill>
              <a:schemeClr val="tx1">
                <a:lumMod val="95000"/>
                <a:lumOff val="5000"/>
                <a:alpha val="5700"/>
              </a:schemeClr>
            </a:solidFill>
            <a:effectLst>
              <a:outerShdw blurRad="25400" algn="tl" rotWithShape="0">
                <a:srgbClr val="000000">
                  <a:alpha val="43000"/>
                </a:srgbClr>
              </a:outerShdw>
            </a:effectLst>
            <a:latin typeface="Arial" pitchFamily="34" charset="0"/>
            <a:cs typeface="Arial" pitchFamily="34" charset="0"/>
          </a:endParaRPr>
        </a:p>
      </xdr:txBody>
    </xdr:sp>
    <xdr:clientData/>
  </xdr:oneCellAnchor>
  <xdr:oneCellAnchor>
    <xdr:from>
      <xdr:col>0</xdr:col>
      <xdr:colOff>66629</xdr:colOff>
      <xdr:row>46</xdr:row>
      <xdr:rowOff>133350</xdr:rowOff>
    </xdr:from>
    <xdr:ext cx="8471685" cy="1508992"/>
    <xdr:sp macro="" textlink="">
      <xdr:nvSpPr>
        <xdr:cNvPr id="11" name="Rectangle 10">
          <a:extLst>
            <a:ext uri="{FF2B5EF4-FFF2-40B4-BE49-F238E27FC236}">
              <a16:creationId xmlns:a16="http://schemas.microsoft.com/office/drawing/2014/main" id="{FB4D38E5-7A23-4160-AB95-1A93DB252BF4}"/>
            </a:ext>
          </a:extLst>
        </xdr:cNvPr>
        <xdr:cNvSpPr/>
      </xdr:nvSpPr>
      <xdr:spPr>
        <a:xfrm rot="20978806">
          <a:off x="66629" y="9515475"/>
          <a:ext cx="8471685" cy="1508992"/>
        </a:xfrm>
        <a:prstGeom prst="rect">
          <a:avLst/>
        </a:prstGeom>
        <a:noFill/>
      </xdr:spPr>
      <xdr:txBody>
        <a:bodyPr wrap="square" lIns="91440" tIns="45720" rIns="91440" bIns="45720">
          <a:noAutofit/>
          <a:scene3d>
            <a:camera prst="orthographicFront"/>
            <a:lightRig rig="soft" dir="t">
              <a:rot lat="0" lon="0" rev="10800000"/>
            </a:lightRig>
          </a:scene3d>
          <a:sp3d>
            <a:bevelT w="27940" h="12700"/>
            <a:contourClr>
              <a:srgbClr val="DDDDDD"/>
            </a:contourClr>
          </a:sp3d>
        </a:bodyPr>
        <a:lstStyle/>
        <a:p>
          <a:pPr algn="ctr"/>
          <a:r>
            <a:rPr lang="en-US" sz="8800" b="1" cap="none" spc="100">
              <a:ln w="18000">
                <a:solidFill>
                  <a:schemeClr val="tx1">
                    <a:lumMod val="50000"/>
                    <a:lumOff val="50000"/>
                  </a:schemeClr>
                </a:solidFill>
                <a:prstDash val="solid"/>
              </a:ln>
              <a:solidFill>
                <a:schemeClr val="tx1">
                  <a:lumMod val="95000"/>
                  <a:lumOff val="5000"/>
                  <a:alpha val="5700"/>
                </a:schemeClr>
              </a:solidFill>
              <a:effectLst>
                <a:outerShdw blurRad="25000" dist="20000" dir="16020000" algn="tl">
                  <a:schemeClr val="accent1">
                    <a:satMod val="200000"/>
                    <a:shade val="1000"/>
                    <a:alpha val="60000"/>
                  </a:schemeClr>
                </a:outerShdw>
              </a:effectLst>
              <a:latin typeface="Arial" pitchFamily="34" charset="0"/>
              <a:cs typeface="Arial" pitchFamily="34" charset="0"/>
            </a:rPr>
            <a:t>Example</a:t>
          </a:r>
          <a:endParaRPr lang="en-US" sz="8800" b="1" cap="none" spc="150">
            <a:ln w="18000">
              <a:solidFill>
                <a:schemeClr val="tx1">
                  <a:lumMod val="50000"/>
                  <a:lumOff val="50000"/>
                </a:schemeClr>
              </a:solidFill>
              <a:prstDash val="solid"/>
            </a:ln>
            <a:solidFill>
              <a:schemeClr val="tx1">
                <a:lumMod val="95000"/>
                <a:lumOff val="5000"/>
                <a:alpha val="5700"/>
              </a:schemeClr>
            </a:solidFill>
            <a:effectLst>
              <a:outerShdw blurRad="25400" algn="tl" rotWithShape="0">
                <a:srgbClr val="000000">
                  <a:alpha val="43000"/>
                </a:srgbClr>
              </a:outerShdw>
            </a:effectLst>
            <a:latin typeface="Arial" pitchFamily="34" charset="0"/>
            <a:cs typeface="Arial" pitchFamily="34" charset="0"/>
          </a:endParaRPr>
        </a:p>
      </xdr:txBody>
    </xdr:sp>
    <xdr:clientData/>
  </xdr:oneCellAnchor>
  <xdr:oneCellAnchor>
    <xdr:from>
      <xdr:col>0</xdr:col>
      <xdr:colOff>66629</xdr:colOff>
      <xdr:row>85</xdr:row>
      <xdr:rowOff>133350</xdr:rowOff>
    </xdr:from>
    <xdr:ext cx="8471685" cy="1508992"/>
    <xdr:sp macro="" textlink="">
      <xdr:nvSpPr>
        <xdr:cNvPr id="13" name="Rectangle 12">
          <a:extLst>
            <a:ext uri="{FF2B5EF4-FFF2-40B4-BE49-F238E27FC236}">
              <a16:creationId xmlns:a16="http://schemas.microsoft.com/office/drawing/2014/main" id="{55068493-02C0-45C6-99C7-E5CA3398ECAB}"/>
            </a:ext>
          </a:extLst>
        </xdr:cNvPr>
        <xdr:cNvSpPr/>
      </xdr:nvSpPr>
      <xdr:spPr>
        <a:xfrm rot="20978806">
          <a:off x="66629" y="16830675"/>
          <a:ext cx="8471685" cy="1508992"/>
        </a:xfrm>
        <a:prstGeom prst="rect">
          <a:avLst/>
        </a:prstGeom>
        <a:noFill/>
      </xdr:spPr>
      <xdr:txBody>
        <a:bodyPr wrap="square" lIns="91440" tIns="45720" rIns="91440" bIns="45720">
          <a:noAutofit/>
          <a:scene3d>
            <a:camera prst="orthographicFront"/>
            <a:lightRig rig="soft" dir="t">
              <a:rot lat="0" lon="0" rev="10800000"/>
            </a:lightRig>
          </a:scene3d>
          <a:sp3d>
            <a:bevelT w="27940" h="12700"/>
            <a:contourClr>
              <a:srgbClr val="DDDDDD"/>
            </a:contourClr>
          </a:sp3d>
        </a:bodyPr>
        <a:lstStyle/>
        <a:p>
          <a:pPr algn="ctr"/>
          <a:r>
            <a:rPr lang="en-US" sz="8800" b="1" cap="none" spc="100">
              <a:ln w="18000">
                <a:solidFill>
                  <a:schemeClr val="tx1">
                    <a:lumMod val="50000"/>
                    <a:lumOff val="50000"/>
                  </a:schemeClr>
                </a:solidFill>
                <a:prstDash val="solid"/>
              </a:ln>
              <a:solidFill>
                <a:schemeClr val="tx1">
                  <a:lumMod val="95000"/>
                  <a:lumOff val="5000"/>
                  <a:alpha val="5700"/>
                </a:schemeClr>
              </a:solidFill>
              <a:effectLst>
                <a:outerShdw blurRad="25000" dist="20000" dir="16020000" algn="tl">
                  <a:schemeClr val="accent1">
                    <a:satMod val="200000"/>
                    <a:shade val="1000"/>
                    <a:alpha val="60000"/>
                  </a:schemeClr>
                </a:outerShdw>
              </a:effectLst>
              <a:latin typeface="Arial" pitchFamily="34" charset="0"/>
              <a:cs typeface="Arial" pitchFamily="34" charset="0"/>
            </a:rPr>
            <a:t>Example</a:t>
          </a:r>
          <a:endParaRPr lang="en-US" sz="8800" b="1" cap="none" spc="150">
            <a:ln w="18000">
              <a:solidFill>
                <a:schemeClr val="tx1">
                  <a:lumMod val="50000"/>
                  <a:lumOff val="50000"/>
                </a:schemeClr>
              </a:solidFill>
              <a:prstDash val="solid"/>
            </a:ln>
            <a:solidFill>
              <a:schemeClr val="tx1">
                <a:lumMod val="95000"/>
                <a:lumOff val="5000"/>
                <a:alpha val="5700"/>
              </a:schemeClr>
            </a:solidFill>
            <a:effectLst>
              <a:outerShdw blurRad="25400" algn="tl" rotWithShape="0">
                <a:srgbClr val="000000">
                  <a:alpha val="43000"/>
                </a:srgbClr>
              </a:outerShdw>
            </a:effectLst>
            <a:latin typeface="Arial" pitchFamily="34" charset="0"/>
            <a:cs typeface="Arial" pitchFamily="34" charset="0"/>
          </a:endParaRPr>
        </a:p>
      </xdr:txBody>
    </xdr:sp>
    <xdr:clientData/>
  </xdr:oneCellAnchor>
  <xdr:oneCellAnchor>
    <xdr:from>
      <xdr:col>0</xdr:col>
      <xdr:colOff>66629</xdr:colOff>
      <xdr:row>137</xdr:row>
      <xdr:rowOff>152401</xdr:rowOff>
    </xdr:from>
    <xdr:ext cx="8471685" cy="1508992"/>
    <xdr:sp macro="" textlink="">
      <xdr:nvSpPr>
        <xdr:cNvPr id="14" name="Rectangle 13">
          <a:extLst>
            <a:ext uri="{FF2B5EF4-FFF2-40B4-BE49-F238E27FC236}">
              <a16:creationId xmlns:a16="http://schemas.microsoft.com/office/drawing/2014/main" id="{67BE6A7B-0C5A-4B75-AC5F-5F96E9223BB3}"/>
            </a:ext>
          </a:extLst>
        </xdr:cNvPr>
        <xdr:cNvSpPr/>
      </xdr:nvSpPr>
      <xdr:spPr>
        <a:xfrm rot="20978806">
          <a:off x="66629" y="26269951"/>
          <a:ext cx="8471685" cy="1508992"/>
        </a:xfrm>
        <a:prstGeom prst="rect">
          <a:avLst/>
        </a:prstGeom>
        <a:noFill/>
      </xdr:spPr>
      <xdr:txBody>
        <a:bodyPr wrap="square" lIns="91440" tIns="45720" rIns="91440" bIns="45720">
          <a:noAutofit/>
          <a:scene3d>
            <a:camera prst="orthographicFront"/>
            <a:lightRig rig="soft" dir="t">
              <a:rot lat="0" lon="0" rev="10800000"/>
            </a:lightRig>
          </a:scene3d>
          <a:sp3d>
            <a:bevelT w="27940" h="12700"/>
            <a:contourClr>
              <a:srgbClr val="DDDDDD"/>
            </a:contourClr>
          </a:sp3d>
        </a:bodyPr>
        <a:lstStyle/>
        <a:p>
          <a:pPr algn="ctr"/>
          <a:r>
            <a:rPr lang="en-US" sz="8800" b="1" cap="none" spc="100">
              <a:ln w="18000">
                <a:solidFill>
                  <a:schemeClr val="tx1">
                    <a:lumMod val="50000"/>
                    <a:lumOff val="50000"/>
                  </a:schemeClr>
                </a:solidFill>
                <a:prstDash val="solid"/>
              </a:ln>
              <a:solidFill>
                <a:schemeClr val="tx1">
                  <a:lumMod val="95000"/>
                  <a:lumOff val="5000"/>
                  <a:alpha val="5700"/>
                </a:schemeClr>
              </a:solidFill>
              <a:effectLst>
                <a:outerShdw blurRad="25000" dist="20000" dir="16020000" algn="tl">
                  <a:schemeClr val="accent1">
                    <a:satMod val="200000"/>
                    <a:shade val="1000"/>
                    <a:alpha val="60000"/>
                  </a:schemeClr>
                </a:outerShdw>
              </a:effectLst>
              <a:latin typeface="Arial" pitchFamily="34" charset="0"/>
              <a:cs typeface="Arial" pitchFamily="34" charset="0"/>
            </a:rPr>
            <a:t>Example</a:t>
          </a:r>
          <a:endParaRPr lang="en-US" sz="8800" b="1" cap="none" spc="150">
            <a:ln w="18000">
              <a:solidFill>
                <a:schemeClr val="tx1">
                  <a:lumMod val="50000"/>
                  <a:lumOff val="50000"/>
                </a:schemeClr>
              </a:solidFill>
              <a:prstDash val="solid"/>
            </a:ln>
            <a:solidFill>
              <a:schemeClr val="tx1">
                <a:lumMod val="95000"/>
                <a:lumOff val="5000"/>
                <a:alpha val="5700"/>
              </a:schemeClr>
            </a:solidFill>
            <a:effectLst>
              <a:outerShdw blurRad="25400" algn="tl" rotWithShape="0">
                <a:srgbClr val="000000">
                  <a:alpha val="43000"/>
                </a:srgbClr>
              </a:outerShdw>
            </a:effectLst>
            <a:latin typeface="Arial" pitchFamily="34" charset="0"/>
            <a:cs typeface="Arial"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absoluteAnchor>
    <xdr:pos x="0" y="0"/>
    <xdr:ext cx="9276907" cy="6042837"/>
    <xdr:graphicFrame macro="">
      <xdr:nvGraphicFramePr>
        <xdr:cNvPr id="2" name="Chart 1">
          <a:extLst>
            <a:ext uri="{FF2B5EF4-FFF2-40B4-BE49-F238E27FC236}">
              <a16:creationId xmlns:a16="http://schemas.microsoft.com/office/drawing/2014/main" id="{A7EF0C48-C686-857E-044B-8CBCC84C7A7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xdr:from>
      <xdr:col>1</xdr:col>
      <xdr:colOff>13607</xdr:colOff>
      <xdr:row>198</xdr:row>
      <xdr:rowOff>9524</xdr:rowOff>
    </xdr:from>
    <xdr:to>
      <xdr:col>16</xdr:col>
      <xdr:colOff>0</xdr:colOff>
      <xdr:row>210</xdr:row>
      <xdr:rowOff>136071</xdr:rowOff>
    </xdr:to>
    <xdr:sp macro="" textlink="">
      <xdr:nvSpPr>
        <xdr:cNvPr id="2" name="Text Box 1">
          <a:extLst>
            <a:ext uri="{FF2B5EF4-FFF2-40B4-BE49-F238E27FC236}">
              <a16:creationId xmlns:a16="http://schemas.microsoft.com/office/drawing/2014/main" id="{8EC39926-9FF3-4959-AC7F-91996E406D6E}"/>
            </a:ext>
          </a:extLst>
        </xdr:cNvPr>
        <xdr:cNvSpPr txBox="1">
          <a:spLocks noChangeArrowheads="1"/>
        </xdr:cNvSpPr>
      </xdr:nvSpPr>
      <xdr:spPr bwMode="auto">
        <a:xfrm>
          <a:off x="642257" y="28584524"/>
          <a:ext cx="13816693" cy="2031547"/>
        </a:xfrm>
        <a:prstGeom prst="rect">
          <a:avLst/>
        </a:prstGeom>
        <a:solidFill>
          <a:srgbClr val="FFFFFF"/>
        </a:solidFill>
        <a:ln w="9525">
          <a:solidFill>
            <a:srgbClr val="000000"/>
          </a:solidFill>
          <a:miter lim="800000"/>
          <a:headEnd/>
          <a:tailEnd/>
        </a:ln>
      </xdr:spPr>
      <xdr:txBody>
        <a:bodyPr/>
        <a:lstStyle/>
        <a:p>
          <a:endParaRPr lang="en-GB"/>
        </a:p>
      </xdr:txBody>
    </xdr:sp>
    <xdr:clientData/>
  </xdr:twoCellAnchor>
  <xdr:twoCellAnchor>
    <xdr:from>
      <xdr:col>1</xdr:col>
      <xdr:colOff>12037</xdr:colOff>
      <xdr:row>182</xdr:row>
      <xdr:rowOff>18109</xdr:rowOff>
    </xdr:from>
    <xdr:to>
      <xdr:col>16</xdr:col>
      <xdr:colOff>0</xdr:colOff>
      <xdr:row>194</xdr:row>
      <xdr:rowOff>136072</xdr:rowOff>
    </xdr:to>
    <xdr:sp macro="" textlink="">
      <xdr:nvSpPr>
        <xdr:cNvPr id="3" name="Text Box 2">
          <a:extLst>
            <a:ext uri="{FF2B5EF4-FFF2-40B4-BE49-F238E27FC236}">
              <a16:creationId xmlns:a16="http://schemas.microsoft.com/office/drawing/2014/main" id="{75648A8A-4C02-4AC0-934A-BF296EB4493B}"/>
            </a:ext>
          </a:extLst>
        </xdr:cNvPr>
        <xdr:cNvSpPr txBox="1">
          <a:spLocks noChangeArrowheads="1"/>
        </xdr:cNvSpPr>
      </xdr:nvSpPr>
      <xdr:spPr bwMode="auto">
        <a:xfrm>
          <a:off x="640687" y="26053109"/>
          <a:ext cx="13820077" cy="2022963"/>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endParaRPr lang="en-GB" sz="1000" b="1" i="0" strike="noStrike">
            <a:solidFill>
              <a:srgbClr val="000000"/>
            </a:solidFill>
            <a:latin typeface="Arial"/>
            <a:cs typeface="Arial"/>
          </a:endParaRPr>
        </a:p>
      </xdr:txBody>
    </xdr:sp>
    <xdr:clientData/>
  </xdr:twoCellAnchor>
  <xdr:twoCellAnchor editAs="oneCell">
    <xdr:from>
      <xdr:col>1</xdr:col>
      <xdr:colOff>22411</xdr:colOff>
      <xdr:row>0</xdr:row>
      <xdr:rowOff>81998</xdr:rowOff>
    </xdr:from>
    <xdr:to>
      <xdr:col>1</xdr:col>
      <xdr:colOff>2266344</xdr:colOff>
      <xdr:row>3</xdr:row>
      <xdr:rowOff>136039</xdr:rowOff>
    </xdr:to>
    <xdr:pic>
      <xdr:nvPicPr>
        <xdr:cNvPr id="7" name="Picture 6">
          <a:extLst>
            <a:ext uri="{FF2B5EF4-FFF2-40B4-BE49-F238E27FC236}">
              <a16:creationId xmlns:a16="http://schemas.microsoft.com/office/drawing/2014/main" id="{D60B0ADF-A644-4695-96D4-A7D451E327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676" y="81998"/>
          <a:ext cx="2253458" cy="7786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456736</xdr:colOff>
      <xdr:row>5</xdr:row>
      <xdr:rowOff>1432752</xdr:rowOff>
    </xdr:from>
    <xdr:ext cx="8471685" cy="1508992"/>
    <xdr:sp macro="" textlink="">
      <xdr:nvSpPr>
        <xdr:cNvPr id="2" name="Rectangle 1">
          <a:extLst>
            <a:ext uri="{FF2B5EF4-FFF2-40B4-BE49-F238E27FC236}">
              <a16:creationId xmlns:a16="http://schemas.microsoft.com/office/drawing/2014/main" id="{3B3EB18F-62C4-4E2A-8616-8E37D4B8A1B3}"/>
            </a:ext>
          </a:extLst>
        </xdr:cNvPr>
        <xdr:cNvSpPr/>
      </xdr:nvSpPr>
      <xdr:spPr>
        <a:xfrm rot="20978806">
          <a:off x="3863324" y="4637634"/>
          <a:ext cx="8471685" cy="1508992"/>
        </a:xfrm>
        <a:prstGeom prst="rect">
          <a:avLst/>
        </a:prstGeom>
        <a:noFill/>
      </xdr:spPr>
      <xdr:txBody>
        <a:bodyPr wrap="square" lIns="91440" tIns="45720" rIns="91440" bIns="45720">
          <a:noAutofit/>
          <a:scene3d>
            <a:camera prst="orthographicFront"/>
            <a:lightRig rig="soft" dir="t">
              <a:rot lat="0" lon="0" rev="10800000"/>
            </a:lightRig>
          </a:scene3d>
          <a:sp3d>
            <a:bevelT w="27940" h="12700"/>
            <a:contourClr>
              <a:srgbClr val="DDDDDD"/>
            </a:contourClr>
          </a:sp3d>
        </a:bodyPr>
        <a:lstStyle/>
        <a:p>
          <a:pPr algn="ctr"/>
          <a:r>
            <a:rPr lang="en-US" sz="8800" b="1" cap="none" spc="100">
              <a:ln w="18000">
                <a:solidFill>
                  <a:schemeClr val="tx1">
                    <a:lumMod val="50000"/>
                    <a:lumOff val="50000"/>
                  </a:schemeClr>
                </a:solidFill>
                <a:prstDash val="solid"/>
              </a:ln>
              <a:solidFill>
                <a:schemeClr val="tx1">
                  <a:lumMod val="95000"/>
                  <a:lumOff val="5000"/>
                  <a:alpha val="5700"/>
                </a:schemeClr>
              </a:solidFill>
              <a:effectLst>
                <a:outerShdw blurRad="25000" dist="20000" dir="16020000" algn="tl">
                  <a:schemeClr val="accent1">
                    <a:satMod val="200000"/>
                    <a:shade val="1000"/>
                    <a:alpha val="60000"/>
                  </a:schemeClr>
                </a:outerShdw>
              </a:effectLst>
              <a:latin typeface="Arial" pitchFamily="34" charset="0"/>
              <a:cs typeface="Arial" pitchFamily="34" charset="0"/>
            </a:rPr>
            <a:t>Example</a:t>
          </a:r>
          <a:endParaRPr lang="en-US" sz="8800" b="1" cap="none" spc="150">
            <a:ln w="18000">
              <a:solidFill>
                <a:schemeClr val="tx1">
                  <a:lumMod val="50000"/>
                  <a:lumOff val="50000"/>
                </a:schemeClr>
              </a:solidFill>
              <a:prstDash val="solid"/>
            </a:ln>
            <a:solidFill>
              <a:schemeClr val="tx1">
                <a:lumMod val="95000"/>
                <a:lumOff val="5000"/>
                <a:alpha val="5700"/>
              </a:schemeClr>
            </a:solidFill>
            <a:effectLst>
              <a:outerShdw blurRad="25400" algn="tl" rotWithShape="0">
                <a:srgbClr val="000000">
                  <a:alpha val="43000"/>
                </a:srgbClr>
              </a:outerShdw>
            </a:effectLst>
            <a:latin typeface="Arial" pitchFamily="34" charset="0"/>
            <a:cs typeface="Arial" pitchFamily="34" charset="0"/>
          </a:endParaRPr>
        </a:p>
      </xdr:txBody>
    </xdr:sp>
    <xdr:clientData/>
  </xdr:oneCellAnchor>
  <xdr:twoCellAnchor editAs="oneCell">
    <xdr:from>
      <xdr:col>1</xdr:col>
      <xdr:colOff>89647</xdr:colOff>
      <xdr:row>0</xdr:row>
      <xdr:rowOff>89647</xdr:rowOff>
    </xdr:from>
    <xdr:to>
      <xdr:col>1</xdr:col>
      <xdr:colOff>2343105</xdr:colOff>
      <xdr:row>0</xdr:row>
      <xdr:rowOff>873303</xdr:rowOff>
    </xdr:to>
    <xdr:pic>
      <xdr:nvPicPr>
        <xdr:cNvPr id="4" name="Picture 3">
          <a:extLst>
            <a:ext uri="{FF2B5EF4-FFF2-40B4-BE49-F238E27FC236}">
              <a16:creationId xmlns:a16="http://schemas.microsoft.com/office/drawing/2014/main" id="{6FD3526C-60D6-436D-8E8B-B28653436B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147" y="89647"/>
          <a:ext cx="2253458" cy="7836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33618</xdr:colOff>
      <xdr:row>0</xdr:row>
      <xdr:rowOff>89647</xdr:rowOff>
    </xdr:from>
    <xdr:to>
      <xdr:col>1</xdr:col>
      <xdr:colOff>2287076</xdr:colOff>
      <xdr:row>0</xdr:row>
      <xdr:rowOff>873303</xdr:rowOff>
    </xdr:to>
    <xdr:pic>
      <xdr:nvPicPr>
        <xdr:cNvPr id="3" name="Picture 2">
          <a:extLst>
            <a:ext uri="{FF2B5EF4-FFF2-40B4-BE49-F238E27FC236}">
              <a16:creationId xmlns:a16="http://schemas.microsoft.com/office/drawing/2014/main" id="{2EA76F94-3350-4F9B-8814-0DDBA721AF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471" y="89647"/>
          <a:ext cx="2253458" cy="7836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0</xdr:row>
      <xdr:rowOff>76200</xdr:rowOff>
    </xdr:from>
    <xdr:to>
      <xdr:col>1</xdr:col>
      <xdr:colOff>1616055</xdr:colOff>
      <xdr:row>1</xdr:row>
      <xdr:rowOff>401731</xdr:rowOff>
    </xdr:to>
    <xdr:pic>
      <xdr:nvPicPr>
        <xdr:cNvPr id="3" name="Picture 2">
          <a:extLst>
            <a:ext uri="{FF2B5EF4-FFF2-40B4-BE49-F238E27FC236}">
              <a16:creationId xmlns:a16="http://schemas.microsoft.com/office/drawing/2014/main" id="{E1AD2604-ABA0-4F0C-AA3A-49756ECB5D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885" y="76200"/>
          <a:ext cx="1555095" cy="5401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hewire/Documents%20and%20Settings/lisab/Local%20Settings/Temporary%20Internet%20Files/OLK3A/project%20plan%202010%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ichelle/Downloads/Diversity%20Monitoring%20Data%20Collection%20Spreadsheet%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guide"/>
      <sheetName val="Project &amp; Evaluation Plan"/>
      <sheetName val="Lists"/>
    </sheetNames>
    <sheetDataSet>
      <sheetData sheetId="0" refreshError="1"/>
      <sheetData sheetId="1" refreshError="1"/>
      <sheetData sheetId="2">
        <row r="5">
          <cell r="A5" t="str">
            <v>Yes</v>
          </cell>
        </row>
        <row r="6">
          <cell r="A6" t="str">
            <v xml:space="preserve">No </v>
          </cell>
        </row>
        <row r="7">
          <cell r="A7" t="str">
            <v>Not given</v>
          </cell>
        </row>
        <row r="9">
          <cell r="A9" t="str">
            <v>Asian or Asian British - Indian</v>
          </cell>
        </row>
        <row r="10">
          <cell r="A10" t="str">
            <v>Asian or Asian British - Pakistani</v>
          </cell>
        </row>
        <row r="11">
          <cell r="A11" t="str">
            <v>Asian or Asian British - Bangladeshi</v>
          </cell>
        </row>
        <row r="12">
          <cell r="A12" t="str">
            <v>Asian or Asian British - Other</v>
          </cell>
        </row>
        <row r="13">
          <cell r="A13" t="str">
            <v>Black or Black British - Caribbean</v>
          </cell>
        </row>
        <row r="14">
          <cell r="A14" t="str">
            <v>Black or Black British - African</v>
          </cell>
        </row>
        <row r="15">
          <cell r="A15" t="str">
            <v>Black or Black British - Other</v>
          </cell>
        </row>
        <row r="16">
          <cell r="A16" t="str">
            <v xml:space="preserve">Chinese </v>
          </cell>
        </row>
        <row r="17">
          <cell r="A17" t="str">
            <v>Mixed - White and Black Caribbean</v>
          </cell>
        </row>
        <row r="18">
          <cell r="A18" t="str">
            <v>Mixed - White and Black African</v>
          </cell>
        </row>
        <row r="19">
          <cell r="A19" t="str">
            <v>Mixed - White and Asian</v>
          </cell>
        </row>
        <row r="20">
          <cell r="A20" t="str">
            <v>Mixed - Other</v>
          </cell>
        </row>
        <row r="21">
          <cell r="A21" t="str">
            <v>White - British</v>
          </cell>
        </row>
        <row r="22">
          <cell r="A22" t="str">
            <v>White - Irish</v>
          </cell>
        </row>
        <row r="23">
          <cell r="A23" t="str">
            <v>White - Other</v>
          </cell>
        </row>
        <row r="24">
          <cell r="A24" t="str">
            <v>Other</v>
          </cell>
        </row>
        <row r="25">
          <cell r="A25" t="str">
            <v>Not given</v>
          </cell>
        </row>
        <row r="27">
          <cell r="A27" t="str">
            <v>Deaf or hearing impaired</v>
          </cell>
        </row>
        <row r="28">
          <cell r="A28" t="str">
            <v>Blind or visually impaired</v>
          </cell>
        </row>
        <row r="29">
          <cell r="A29" t="str">
            <v>Musco-skeletal (co-ordination/dexterity/mobility)</v>
          </cell>
        </row>
        <row r="30">
          <cell r="A30" t="str">
            <v>Mental health (including serious depression)</v>
          </cell>
        </row>
        <row r="31">
          <cell r="A31" t="str">
            <v>Learning disabilities (includes dyslexia)</v>
          </cell>
        </row>
        <row r="32">
          <cell r="A32" t="str">
            <v>Long-term illness or debilitating disease</v>
          </cell>
        </row>
        <row r="33">
          <cell r="A33" t="str">
            <v>Other (e.g. physical or mental conditions such as diabetes, epilepsy, arthritis, asthmas, speech impairments, facial disfigurement etc.)</v>
          </cell>
        </row>
        <row r="34">
          <cell r="A34" t="str">
            <v>Not given</v>
          </cell>
        </row>
        <row r="36">
          <cell r="A36" t="str">
            <v>Yes</v>
          </cell>
        </row>
        <row r="37">
          <cell r="A37" t="str">
            <v>No</v>
          </cell>
        </row>
        <row r="38">
          <cell r="A38" t="str">
            <v>Not given</v>
          </cell>
        </row>
        <row r="40">
          <cell r="A40" t="str">
            <v>England</v>
          </cell>
        </row>
        <row r="41">
          <cell r="A41" t="str">
            <v>Northern Ireland</v>
          </cell>
        </row>
        <row r="42">
          <cell r="A42" t="str">
            <v>Scotland</v>
          </cell>
        </row>
        <row r="43">
          <cell r="A43" t="str">
            <v>Wales</v>
          </cell>
        </row>
        <row r="44">
          <cell r="A44" t="str">
            <v>Republic of Ireland</v>
          </cell>
        </row>
        <row r="45">
          <cell r="A45" t="str">
            <v>Other - European Union</v>
          </cell>
        </row>
        <row r="46">
          <cell r="A46" t="str">
            <v>Other - Rest of World</v>
          </cell>
        </row>
        <row r="47">
          <cell r="A47" t="str">
            <v>Not given</v>
          </cell>
        </row>
        <row r="49">
          <cell r="A49" t="str">
            <v>East Midlands</v>
          </cell>
        </row>
        <row r="50">
          <cell r="A50" t="str">
            <v>East of England</v>
          </cell>
        </row>
        <row r="51">
          <cell r="A51" t="str">
            <v>London</v>
          </cell>
        </row>
        <row r="52">
          <cell r="A52" t="str">
            <v>North East</v>
          </cell>
        </row>
        <row r="53">
          <cell r="A53" t="str">
            <v>North West</v>
          </cell>
        </row>
        <row r="54">
          <cell r="A54" t="str">
            <v>South East</v>
          </cell>
        </row>
        <row r="55">
          <cell r="A55" t="str">
            <v>South West</v>
          </cell>
        </row>
        <row r="56">
          <cell r="A56" t="str">
            <v>West Midlands</v>
          </cell>
        </row>
        <row r="57">
          <cell r="A57" t="str">
            <v>Yorkshire and the Humber</v>
          </cell>
        </row>
        <row r="58">
          <cell r="A58" t="str">
            <v>Central Scotland</v>
          </cell>
        </row>
        <row r="59">
          <cell r="A59" t="str">
            <v>Highlands &amp; Islands</v>
          </cell>
        </row>
        <row r="60">
          <cell r="A60" t="str">
            <v>Not given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3"/>
      <sheetName val="Sheet1"/>
    </sheetNames>
    <sheetDataSet>
      <sheetData sheetId="0"/>
      <sheetData sheetId="1"/>
      <sheetData sheetId="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2B28B-D5AD-4AF1-BB9A-7BF8D48DCCC8}">
  <sheetPr codeName="Sheet1">
    <tabColor theme="5"/>
    <pageSetUpPr autoPageBreaks="0"/>
  </sheetPr>
  <dimension ref="B1:M167"/>
  <sheetViews>
    <sheetView showGridLines="0" zoomScaleNormal="100" zoomScaleSheetLayoutView="100" workbookViewId="0">
      <selection activeCell="C7" sqref="C7"/>
    </sheetView>
  </sheetViews>
  <sheetFormatPr defaultColWidth="8.85546875" defaultRowHeight="12.75"/>
  <cols>
    <col min="1" max="1" width="2.42578125" style="1" customWidth="1"/>
    <col min="2" max="2" width="12.85546875" style="1" customWidth="1"/>
    <col min="3" max="3" width="144.42578125" style="1" customWidth="1"/>
    <col min="4" max="9" width="8.85546875" style="1"/>
    <col min="10" max="10" width="15.5703125" style="1" customWidth="1"/>
    <col min="11" max="16384" width="8.85546875" style="1"/>
  </cols>
  <sheetData>
    <row r="1" spans="2:13" ht="64.5" customHeight="1">
      <c r="C1" s="274"/>
      <c r="D1" s="275"/>
      <c r="E1" s="275"/>
      <c r="F1" s="275"/>
      <c r="G1" s="275"/>
      <c r="H1" s="275"/>
      <c r="I1" s="275"/>
      <c r="J1" s="275"/>
      <c r="K1" s="275"/>
      <c r="L1" s="275"/>
      <c r="M1" s="275"/>
    </row>
    <row r="2" spans="2:13" ht="48.75" customHeight="1">
      <c r="B2" s="348" t="s">
        <v>18</v>
      </c>
      <c r="C2" s="348"/>
      <c r="D2" s="275"/>
      <c r="E2" s="275"/>
      <c r="F2" s="275"/>
      <c r="G2" s="275"/>
      <c r="H2" s="275"/>
      <c r="I2" s="275"/>
      <c r="J2" s="275"/>
      <c r="K2" s="275"/>
      <c r="L2" s="275"/>
      <c r="M2" s="275"/>
    </row>
    <row r="3" spans="2:13" s="276" customFormat="1" ht="76.5" customHeight="1">
      <c r="B3" s="349" t="s">
        <v>204</v>
      </c>
      <c r="C3" s="349"/>
    </row>
    <row r="4" spans="2:13" ht="15">
      <c r="B4" s="5"/>
      <c r="C4" s="277"/>
    </row>
    <row r="5" spans="2:13" ht="15" customHeight="1">
      <c r="B5" s="350" t="s">
        <v>17</v>
      </c>
      <c r="C5" s="350"/>
    </row>
    <row r="6" spans="2:13" ht="15">
      <c r="B6" s="2" t="s">
        <v>16</v>
      </c>
      <c r="C6" s="278" t="s">
        <v>15</v>
      </c>
    </row>
    <row r="7" spans="2:13" ht="90.95" customHeight="1">
      <c r="B7" s="279"/>
      <c r="C7" s="280" t="s">
        <v>205</v>
      </c>
    </row>
    <row r="8" spans="2:13" ht="15">
      <c r="B8" s="279" t="s">
        <v>14</v>
      </c>
      <c r="C8" s="278" t="s">
        <v>13</v>
      </c>
    </row>
    <row r="9" spans="2:13" ht="38.25" customHeight="1">
      <c r="B9" s="279"/>
      <c r="C9" s="281" t="s">
        <v>12</v>
      </c>
    </row>
    <row r="10" spans="2:13" ht="15">
      <c r="B10" s="279" t="s">
        <v>11</v>
      </c>
      <c r="C10" s="278" t="s">
        <v>10</v>
      </c>
    </row>
    <row r="11" spans="2:13" ht="42.75">
      <c r="B11" s="279"/>
      <c r="C11" s="282" t="s">
        <v>206</v>
      </c>
    </row>
    <row r="12" spans="2:13" ht="15">
      <c r="B12" s="279" t="s">
        <v>9</v>
      </c>
      <c r="C12" s="278" t="s">
        <v>8</v>
      </c>
    </row>
    <row r="13" spans="2:13" ht="58.5">
      <c r="B13" s="279"/>
      <c r="C13" s="280" t="s">
        <v>207</v>
      </c>
    </row>
    <row r="14" spans="2:13" ht="68.25" customHeight="1">
      <c r="B14" s="351" t="s">
        <v>7</v>
      </c>
      <c r="C14" s="351"/>
    </row>
    <row r="15" spans="2:13" ht="23.25" customHeight="1">
      <c r="B15" s="5"/>
      <c r="C15" s="283" t="s">
        <v>6</v>
      </c>
    </row>
    <row r="16" spans="2:13" ht="58.5">
      <c r="B16" s="5"/>
      <c r="C16" s="284" t="s">
        <v>208</v>
      </c>
    </row>
    <row r="17" spans="2:5" ht="24" customHeight="1">
      <c r="B17" s="5"/>
      <c r="C17" s="283" t="s">
        <v>5</v>
      </c>
    </row>
    <row r="18" spans="2:5" ht="28.5">
      <c r="B18" s="5"/>
      <c r="C18" s="285" t="s">
        <v>209</v>
      </c>
    </row>
    <row r="19" spans="2:5" ht="75" customHeight="1">
      <c r="B19" s="351" t="s">
        <v>4</v>
      </c>
      <c r="C19" s="351"/>
    </row>
    <row r="20" spans="2:5" ht="24" customHeight="1">
      <c r="B20" s="5"/>
      <c r="C20" s="283" t="s">
        <v>3</v>
      </c>
      <c r="E20" s="286"/>
    </row>
    <row r="21" spans="2:5" ht="31.5" customHeight="1">
      <c r="B21" s="5"/>
      <c r="C21" s="287" t="s">
        <v>2</v>
      </c>
    </row>
    <row r="22" spans="2:5" ht="75" customHeight="1">
      <c r="B22" s="351" t="s">
        <v>1</v>
      </c>
      <c r="C22" s="351"/>
    </row>
    <row r="23" spans="2:5" s="5" customFormat="1" ht="42.75" customHeight="1">
      <c r="B23" s="344" t="s">
        <v>0</v>
      </c>
      <c r="C23" s="345"/>
    </row>
    <row r="25" spans="2:5" ht="15">
      <c r="B25" s="5"/>
      <c r="C25" s="288"/>
    </row>
    <row r="26" spans="2:5" ht="14.25">
      <c r="B26" s="346"/>
      <c r="C26" s="346"/>
    </row>
    <row r="27" spans="2:5" ht="15">
      <c r="C27" s="289"/>
    </row>
    <row r="28" spans="2:5" ht="14.25">
      <c r="C28" s="4"/>
    </row>
    <row r="29" spans="2:5" ht="14.25">
      <c r="C29" s="290"/>
    </row>
    <row r="31" spans="2:5" ht="14.25">
      <c r="B31" s="347"/>
      <c r="C31" s="347"/>
    </row>
    <row r="32" spans="2:5" ht="15">
      <c r="C32" s="277"/>
    </row>
    <row r="33" spans="3:10" ht="14.25">
      <c r="C33" s="3"/>
    </row>
    <row r="34" spans="3:10" ht="14.25">
      <c r="C34" s="2"/>
    </row>
    <row r="36" spans="3:10" ht="15">
      <c r="C36" s="277"/>
    </row>
    <row r="37" spans="3:10" ht="14.25">
      <c r="C37" s="3"/>
    </row>
    <row r="38" spans="3:10" ht="14.25">
      <c r="C38" s="2"/>
    </row>
    <row r="43" spans="3:10" s="291" customFormat="1">
      <c r="J43" s="1"/>
    </row>
    <row r="123" ht="16.7" customHeight="1"/>
    <row r="167" ht="7.5" customHeight="1"/>
  </sheetData>
  <mergeCells count="9">
    <mergeCell ref="B23:C23"/>
    <mergeCell ref="B26:C26"/>
    <mergeCell ref="B31:C31"/>
    <mergeCell ref="B2:C2"/>
    <mergeCell ref="B3:C3"/>
    <mergeCell ref="B5:C5"/>
    <mergeCell ref="B14:C14"/>
    <mergeCell ref="B19:C19"/>
    <mergeCell ref="B22:C22"/>
  </mergeCells>
  <printOptions horizontalCentered="1"/>
  <pageMargins left="0.74803149606299213" right="0.74803149606299213" top="0.47" bottom="0.98425196850393704" header="0.26" footer="0.51181102362204722"/>
  <pageSetup paperSize="9" scale="57" fitToHeight="4" orientation="portrait" r:id="rId1"/>
  <headerFooter alignWithMargins="0">
    <oddFooter>&amp;C&amp;A &amp;P</oddFooter>
  </headerFooter>
  <rowBreaks count="2" manualBreakCount="2">
    <brk id="37" max="16383" man="1"/>
    <brk id="91" max="16383" man="1"/>
  </rowBreaks>
  <colBreaks count="1" manualBreakCount="1">
    <brk id="3" max="55" man="1"/>
  </colBreaks>
  <customProperties>
    <customPr name="QNA_DRILLPATH_NODE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A0374-9331-4311-BDFD-F7DD43BE098E}">
  <sheetPr codeName="Sheet7">
    <tabColor theme="1" tint="0.34998626667073579"/>
    <pageSetUpPr fitToPage="1"/>
  </sheetPr>
  <dimension ref="A1:V175"/>
  <sheetViews>
    <sheetView showGridLines="0" zoomScaleNormal="100" workbookViewId="0">
      <pane xSplit="7" ySplit="8" topLeftCell="H9" activePane="bottomRight" state="frozen"/>
      <selection pane="topRight" activeCell="H1" sqref="H1"/>
      <selection pane="bottomLeft" activeCell="A10" sqref="A10"/>
      <selection pane="bottomRight" activeCell="C25" sqref="C25"/>
    </sheetView>
  </sheetViews>
  <sheetFormatPr defaultColWidth="9" defaultRowHeight="12.75" outlineLevelCol="1"/>
  <cols>
    <col min="1" max="1" width="1.85546875" style="1" customWidth="1"/>
    <col min="2" max="2" width="50" style="1" customWidth="1"/>
    <col min="3" max="3" width="12.5703125" style="1" customWidth="1"/>
    <col min="4" max="4" width="8.5703125" style="16" customWidth="1"/>
    <col min="5" max="5" width="18.42578125" style="16" customWidth="1"/>
    <col min="6" max="6" width="18" style="15" customWidth="1"/>
    <col min="7" max="7" width="12.42578125" style="1" customWidth="1"/>
    <col min="8" max="8" width="1.85546875" style="1" customWidth="1"/>
    <col min="9" max="9" width="16" style="14" customWidth="1" outlineLevel="1"/>
    <col min="10" max="10" width="15.5703125" style="13" customWidth="1" outlineLevel="1"/>
    <col min="11" max="11" width="16" style="12" customWidth="1" outlineLevel="1"/>
    <col min="12" max="12" width="16" style="11" customWidth="1" outlineLevel="1"/>
    <col min="13" max="13" width="16.140625" style="12" customWidth="1" outlineLevel="1"/>
    <col min="14" max="14" width="15.5703125" style="11" customWidth="1" outlineLevel="1"/>
    <col min="15" max="15" width="16.140625" style="12" customWidth="1" outlineLevel="1"/>
    <col min="16" max="16" width="15.5703125" style="11" customWidth="1" outlineLevel="1"/>
    <col min="17" max="17" width="18" style="9" customWidth="1" outlineLevel="1"/>
    <col min="18" max="18" width="18" style="8" customWidth="1" outlineLevel="1"/>
    <col min="19" max="19" width="16.140625" style="7" customWidth="1" outlineLevel="1"/>
    <col min="20" max="20" width="68.140625" style="6" customWidth="1" outlineLevel="1"/>
    <col min="21" max="16384" width="9" style="1"/>
  </cols>
  <sheetData>
    <row r="1" spans="1:22" ht="15" customHeight="1" thickBot="1">
      <c r="A1" s="5"/>
      <c r="B1" s="5"/>
      <c r="C1" s="5"/>
      <c r="D1" s="43"/>
      <c r="E1" s="43"/>
      <c r="F1" s="59"/>
      <c r="G1" s="5"/>
      <c r="I1" s="45"/>
      <c r="J1" s="44"/>
      <c r="K1" s="47"/>
      <c r="L1" s="46"/>
      <c r="M1" s="47"/>
      <c r="N1" s="46"/>
      <c r="O1" s="47"/>
      <c r="P1" s="46"/>
      <c r="Q1" s="58"/>
      <c r="R1" s="57"/>
      <c r="S1" s="56"/>
      <c r="U1" s="384"/>
    </row>
    <row r="2" spans="1:22" ht="13.5" thickBot="1">
      <c r="A2" s="5"/>
      <c r="C2" s="377" t="s">
        <v>78</v>
      </c>
      <c r="D2" s="378"/>
      <c r="E2" s="385" t="s">
        <v>74</v>
      </c>
      <c r="F2" s="386"/>
      <c r="G2" s="5"/>
      <c r="I2" s="45"/>
      <c r="J2" s="44"/>
      <c r="K2" s="47"/>
      <c r="L2" s="46"/>
      <c r="M2" s="47"/>
      <c r="N2" s="46"/>
      <c r="O2" s="47"/>
      <c r="P2" s="46"/>
      <c r="Q2" s="58"/>
      <c r="R2" s="57"/>
      <c r="S2" s="56"/>
      <c r="U2" s="384"/>
    </row>
    <row r="3" spans="1:22" ht="14.25" customHeight="1" thickBot="1">
      <c r="A3" s="5"/>
      <c r="B3" s="60"/>
      <c r="C3" s="377" t="s">
        <v>77</v>
      </c>
      <c r="D3" s="378"/>
      <c r="E3" s="385" t="s">
        <v>192</v>
      </c>
      <c r="F3" s="386"/>
      <c r="G3" s="5"/>
      <c r="I3" s="381" t="s">
        <v>203</v>
      </c>
      <c r="J3" s="381"/>
      <c r="K3" s="381"/>
      <c r="L3" s="381"/>
      <c r="M3" s="381"/>
      <c r="N3" s="381"/>
      <c r="O3" s="381"/>
      <c r="P3" s="381"/>
      <c r="Q3" s="50"/>
      <c r="R3" s="49"/>
      <c r="S3" s="35"/>
    </row>
    <row r="4" spans="1:22" ht="15" thickBot="1">
      <c r="A4" s="5"/>
      <c r="C4" s="377" t="s">
        <v>76</v>
      </c>
      <c r="D4" s="378"/>
      <c r="E4" s="382" t="s">
        <v>85</v>
      </c>
      <c r="F4" s="383"/>
      <c r="G4" s="5"/>
      <c r="I4" s="381"/>
      <c r="J4" s="381"/>
      <c r="K4" s="381"/>
      <c r="L4" s="381"/>
      <c r="M4" s="381"/>
      <c r="N4" s="381"/>
      <c r="O4" s="381"/>
      <c r="P4" s="381"/>
      <c r="Q4" s="50"/>
      <c r="R4" s="49"/>
      <c r="S4" s="35"/>
      <c r="V4" s="2" t="s">
        <v>180</v>
      </c>
    </row>
    <row r="5" spans="1:22" ht="13.5" thickBot="1">
      <c r="A5" s="5"/>
      <c r="C5" s="377" t="s">
        <v>84</v>
      </c>
      <c r="D5" s="378"/>
      <c r="E5" s="379">
        <v>44565</v>
      </c>
      <c r="F5" s="380"/>
      <c r="G5" s="5"/>
      <c r="I5" s="381"/>
      <c r="J5" s="381"/>
      <c r="K5" s="381"/>
      <c r="L5" s="381"/>
      <c r="M5" s="381"/>
      <c r="N5" s="381"/>
      <c r="O5" s="381"/>
      <c r="P5" s="381"/>
      <c r="Q5" s="50"/>
      <c r="R5" s="49"/>
      <c r="S5" s="35"/>
    </row>
    <row r="6" spans="1:22" ht="13.5" thickBot="1">
      <c r="A6" s="5"/>
      <c r="C6" s="377" t="s">
        <v>135</v>
      </c>
      <c r="D6" s="378"/>
      <c r="E6" s="379">
        <v>44926</v>
      </c>
      <c r="F6" s="380"/>
      <c r="G6" s="5"/>
      <c r="I6" s="52"/>
      <c r="J6" s="54"/>
      <c r="K6" s="53"/>
      <c r="L6" s="53"/>
      <c r="M6" s="53"/>
      <c r="N6" s="46"/>
      <c r="O6" s="53"/>
      <c r="P6" s="46"/>
      <c r="Q6" s="50"/>
      <c r="R6" s="49"/>
      <c r="S6" s="35"/>
    </row>
    <row r="7" spans="1:22" ht="32.25" customHeight="1">
      <c r="A7" s="5"/>
      <c r="B7" s="122" t="s">
        <v>86</v>
      </c>
      <c r="C7" s="121"/>
      <c r="D7" s="43"/>
      <c r="E7" s="43"/>
      <c r="F7" s="36"/>
      <c r="I7" s="360" t="s">
        <v>193</v>
      </c>
      <c r="J7" s="359"/>
      <c r="K7" s="373" t="s">
        <v>194</v>
      </c>
      <c r="L7" s="359"/>
      <c r="M7" s="358" t="s">
        <v>195</v>
      </c>
      <c r="N7" s="359"/>
      <c r="O7" s="358" t="s">
        <v>196</v>
      </c>
      <c r="P7" s="360"/>
      <c r="Q7" s="50"/>
      <c r="R7" s="49"/>
      <c r="S7" s="35"/>
    </row>
    <row r="8" spans="1:22" ht="18">
      <c r="B8" s="48"/>
      <c r="C8" s="48"/>
      <c r="F8" s="39"/>
      <c r="I8" s="361" t="s">
        <v>62</v>
      </c>
      <c r="J8" s="362"/>
      <c r="K8" s="363" t="s">
        <v>61</v>
      </c>
      <c r="L8" s="364"/>
      <c r="M8" s="365" t="s">
        <v>60</v>
      </c>
      <c r="N8" s="364"/>
      <c r="O8" s="365" t="s">
        <v>59</v>
      </c>
      <c r="P8" s="372"/>
      <c r="Q8" s="45"/>
      <c r="R8" s="44"/>
      <c r="S8" s="44"/>
    </row>
    <row r="9" spans="1:22" ht="27" customHeight="1">
      <c r="B9" s="366" t="s">
        <v>183</v>
      </c>
      <c r="C9" s="366"/>
      <c r="D9" s="366"/>
      <c r="E9" s="366"/>
      <c r="F9" s="366"/>
      <c r="G9" s="366"/>
      <c r="I9" s="1"/>
      <c r="J9" s="1"/>
      <c r="K9" s="1"/>
      <c r="L9" s="1"/>
      <c r="M9" s="1"/>
      <c r="N9" s="152"/>
      <c r="O9" s="1"/>
      <c r="P9" s="1"/>
      <c r="Q9" s="45"/>
      <c r="R9" s="44"/>
      <c r="S9" s="44"/>
      <c r="T9" s="1"/>
    </row>
    <row r="10" spans="1:22" ht="9.75" customHeight="1">
      <c r="B10" s="141"/>
      <c r="C10" s="5"/>
      <c r="D10" s="43"/>
      <c r="E10" s="43"/>
      <c r="F10" s="367"/>
      <c r="G10" s="367"/>
      <c r="Q10" s="45"/>
      <c r="R10" s="44"/>
      <c r="S10" s="44"/>
    </row>
    <row r="11" spans="1:22" ht="31.5" customHeight="1">
      <c r="B11" s="135" t="s">
        <v>177</v>
      </c>
      <c r="C11" s="136" t="s">
        <v>176</v>
      </c>
      <c r="D11" s="137" t="s">
        <v>37</v>
      </c>
      <c r="E11" s="162" t="s">
        <v>72</v>
      </c>
      <c r="F11" s="160" t="s">
        <v>35</v>
      </c>
      <c r="G11" s="136" t="s">
        <v>34</v>
      </c>
      <c r="I11" s="124" t="s">
        <v>181</v>
      </c>
      <c r="J11" s="127" t="s">
        <v>182</v>
      </c>
      <c r="K11" s="153" t="s">
        <v>184</v>
      </c>
      <c r="L11" s="128" t="s">
        <v>185</v>
      </c>
      <c r="M11" s="155" t="s">
        <v>186</v>
      </c>
      <c r="N11" s="128" t="s">
        <v>187</v>
      </c>
      <c r="O11" s="155" t="s">
        <v>188</v>
      </c>
      <c r="P11" s="127" t="s">
        <v>189</v>
      </c>
      <c r="Q11" s="156" t="s">
        <v>26</v>
      </c>
      <c r="R11" s="129" t="s">
        <v>25</v>
      </c>
      <c r="S11" s="132" t="s">
        <v>33</v>
      </c>
      <c r="T11" s="130" t="s">
        <v>179</v>
      </c>
    </row>
    <row r="12" spans="1:22">
      <c r="B12" s="212" t="s">
        <v>75</v>
      </c>
      <c r="C12" s="213" t="s">
        <v>41</v>
      </c>
      <c r="D12" s="214">
        <v>20</v>
      </c>
      <c r="E12" s="139">
        <v>300</v>
      </c>
      <c r="F12" s="161">
        <f t="shared" ref="F12:F18" si="0">E12*D12</f>
        <v>6000</v>
      </c>
      <c r="G12" s="215">
        <f t="shared" ref="G12:G18" si="1">IF($F$150=0,"",F12/$F$150)</f>
        <v>0.23828435266084194</v>
      </c>
      <c r="I12" s="123"/>
      <c r="J12" s="139"/>
      <c r="K12" s="126">
        <v>2000</v>
      </c>
      <c r="L12" s="139"/>
      <c r="M12" s="123">
        <v>4000</v>
      </c>
      <c r="N12" s="139"/>
      <c r="O12" s="123"/>
      <c r="P12" s="139"/>
      <c r="Q12" s="157">
        <f>IF(SUMIF($I$11:$P$11,"*budget*",$I12:$P12)=F12,SUMIF($I$11:$P$11,"*budget*",$I12:$P12),"Error in Period Budget")</f>
        <v>6000</v>
      </c>
      <c r="R12" s="134">
        <f t="shared" ref="R12:R18" si="2">SUMIF($I$11:$P$11,"*actual*",$I12:$P12)</f>
        <v>0</v>
      </c>
      <c r="S12" s="223">
        <f t="shared" ref="S12:S18" si="3">F12-R12</f>
        <v>6000</v>
      </c>
      <c r="T12" s="149"/>
    </row>
    <row r="13" spans="1:22">
      <c r="B13" s="212"/>
      <c r="C13" s="213"/>
      <c r="D13" s="214"/>
      <c r="E13" s="139"/>
      <c r="F13" s="161">
        <f t="shared" si="0"/>
        <v>0</v>
      </c>
      <c r="G13" s="215">
        <f t="shared" si="1"/>
        <v>0</v>
      </c>
      <c r="I13" s="123"/>
      <c r="J13" s="139"/>
      <c r="K13" s="126"/>
      <c r="L13" s="139"/>
      <c r="M13" s="123"/>
      <c r="N13" s="139"/>
      <c r="O13" s="123"/>
      <c r="P13" s="139"/>
      <c r="Q13" s="157">
        <f t="shared" ref="Q13:Q18" si="4">IF(SUMIF($I$11:$P$11,"*budget*",$I13:$P13)=F13,SUMIF($I$11:$P$11,"*budget*",$I13:$P13),"Error in Period Budget")</f>
        <v>0</v>
      </c>
      <c r="R13" s="134">
        <f t="shared" si="2"/>
        <v>0</v>
      </c>
      <c r="S13" s="223">
        <f t="shared" si="3"/>
        <v>0</v>
      </c>
      <c r="T13" s="149"/>
    </row>
    <row r="14" spans="1:22">
      <c r="B14" s="212"/>
      <c r="C14" s="213"/>
      <c r="D14" s="214"/>
      <c r="E14" s="139"/>
      <c r="F14" s="161">
        <f t="shared" si="0"/>
        <v>0</v>
      </c>
      <c r="G14" s="215">
        <f t="shared" si="1"/>
        <v>0</v>
      </c>
      <c r="I14" s="123"/>
      <c r="J14" s="139"/>
      <c r="K14" s="126"/>
      <c r="L14" s="139"/>
      <c r="M14" s="123"/>
      <c r="N14" s="139"/>
      <c r="O14" s="123"/>
      <c r="P14" s="139"/>
      <c r="Q14" s="157">
        <f t="shared" si="4"/>
        <v>0</v>
      </c>
      <c r="R14" s="134">
        <f t="shared" si="2"/>
        <v>0</v>
      </c>
      <c r="S14" s="223">
        <f t="shared" si="3"/>
        <v>0</v>
      </c>
      <c r="T14" s="149"/>
    </row>
    <row r="15" spans="1:22">
      <c r="B15" s="212"/>
      <c r="C15" s="213"/>
      <c r="D15" s="214"/>
      <c r="E15" s="139"/>
      <c r="F15" s="161">
        <f t="shared" si="0"/>
        <v>0</v>
      </c>
      <c r="G15" s="215">
        <f t="shared" si="1"/>
        <v>0</v>
      </c>
      <c r="I15" s="123"/>
      <c r="J15" s="139"/>
      <c r="K15" s="126"/>
      <c r="L15" s="139"/>
      <c r="M15" s="123"/>
      <c r="N15" s="139"/>
      <c r="O15" s="123"/>
      <c r="P15" s="139"/>
      <c r="Q15" s="157">
        <f t="shared" si="4"/>
        <v>0</v>
      </c>
      <c r="R15" s="134">
        <f t="shared" si="2"/>
        <v>0</v>
      </c>
      <c r="S15" s="223">
        <f t="shared" si="3"/>
        <v>0</v>
      </c>
      <c r="T15" s="149"/>
    </row>
    <row r="16" spans="1:22">
      <c r="B16" s="212"/>
      <c r="C16" s="213"/>
      <c r="D16" s="214"/>
      <c r="E16" s="139"/>
      <c r="F16" s="161">
        <f t="shared" si="0"/>
        <v>0</v>
      </c>
      <c r="G16" s="215">
        <f t="shared" si="1"/>
        <v>0</v>
      </c>
      <c r="I16" s="123"/>
      <c r="J16" s="139"/>
      <c r="K16" s="126"/>
      <c r="L16" s="139"/>
      <c r="M16" s="123"/>
      <c r="N16" s="139"/>
      <c r="O16" s="123"/>
      <c r="P16" s="139"/>
      <c r="Q16" s="157">
        <f t="shared" si="4"/>
        <v>0</v>
      </c>
      <c r="R16" s="134">
        <f t="shared" si="2"/>
        <v>0</v>
      </c>
      <c r="S16" s="223">
        <f t="shared" si="3"/>
        <v>0</v>
      </c>
      <c r="T16" s="149"/>
    </row>
    <row r="17" spans="2:20">
      <c r="B17" s="212"/>
      <c r="C17" s="213"/>
      <c r="D17" s="214"/>
      <c r="E17" s="139"/>
      <c r="F17" s="161">
        <f t="shared" si="0"/>
        <v>0</v>
      </c>
      <c r="G17" s="215">
        <f t="shared" si="1"/>
        <v>0</v>
      </c>
      <c r="I17" s="123"/>
      <c r="J17" s="139"/>
      <c r="K17" s="126"/>
      <c r="L17" s="139"/>
      <c r="M17" s="123"/>
      <c r="N17" s="139"/>
      <c r="O17" s="123"/>
      <c r="P17" s="139"/>
      <c r="Q17" s="157">
        <f t="shared" si="4"/>
        <v>0</v>
      </c>
      <c r="R17" s="134">
        <f t="shared" si="2"/>
        <v>0</v>
      </c>
      <c r="S17" s="223">
        <f t="shared" si="3"/>
        <v>0</v>
      </c>
      <c r="T17" s="149"/>
    </row>
    <row r="18" spans="2:20">
      <c r="B18" s="212"/>
      <c r="C18" s="213"/>
      <c r="D18" s="214"/>
      <c r="E18" s="139"/>
      <c r="F18" s="161">
        <f t="shared" si="0"/>
        <v>0</v>
      </c>
      <c r="G18" s="215">
        <f t="shared" si="1"/>
        <v>0</v>
      </c>
      <c r="I18" s="123"/>
      <c r="J18" s="139"/>
      <c r="K18" s="126"/>
      <c r="L18" s="139"/>
      <c r="M18" s="123"/>
      <c r="N18" s="139"/>
      <c r="O18" s="123"/>
      <c r="P18" s="139"/>
      <c r="Q18" s="157">
        <f t="shared" si="4"/>
        <v>0</v>
      </c>
      <c r="R18" s="134">
        <f t="shared" si="2"/>
        <v>0</v>
      </c>
      <c r="S18" s="223">
        <f t="shared" si="3"/>
        <v>0</v>
      </c>
      <c r="T18" s="149"/>
    </row>
    <row r="19" spans="2:20">
      <c r="B19" s="368" t="s">
        <v>73</v>
      </c>
      <c r="C19" s="368"/>
      <c r="D19" s="368"/>
      <c r="E19" s="369"/>
      <c r="F19" s="159">
        <f t="shared" ref="F19:P19" si="5">SUM(F12:F18)</f>
        <v>6000</v>
      </c>
      <c r="G19" s="218">
        <f t="shared" si="5"/>
        <v>0.23828435266084194</v>
      </c>
      <c r="I19" s="125">
        <f t="shared" si="5"/>
        <v>0</v>
      </c>
      <c r="J19" s="140">
        <f t="shared" si="5"/>
        <v>0</v>
      </c>
      <c r="K19" s="154">
        <f t="shared" si="5"/>
        <v>2000</v>
      </c>
      <c r="L19" s="140">
        <f t="shared" si="5"/>
        <v>0</v>
      </c>
      <c r="M19" s="125">
        <f t="shared" si="5"/>
        <v>4000</v>
      </c>
      <c r="N19" s="140">
        <f t="shared" si="5"/>
        <v>0</v>
      </c>
      <c r="O19" s="125">
        <f t="shared" si="5"/>
        <v>0</v>
      </c>
      <c r="P19" s="140">
        <f t="shared" si="5"/>
        <v>0</v>
      </c>
      <c r="Q19" s="158">
        <f t="shared" ref="Q19:S19" si="6">SUM(Q12:Q18)</f>
        <v>6000</v>
      </c>
      <c r="R19" s="131">
        <f t="shared" si="6"/>
        <v>0</v>
      </c>
      <c r="S19" s="131">
        <f t="shared" si="6"/>
        <v>6000</v>
      </c>
      <c r="T19" s="150"/>
    </row>
    <row r="20" spans="2:20" ht="9.75" customHeight="1">
      <c r="B20" s="141"/>
      <c r="C20" s="5"/>
      <c r="D20" s="43"/>
      <c r="E20" s="43"/>
      <c r="F20" s="367"/>
      <c r="G20" s="367"/>
      <c r="J20" s="14"/>
      <c r="L20" s="12"/>
      <c r="N20" s="12"/>
      <c r="P20" s="12"/>
      <c r="Q20" s="45"/>
      <c r="R20" s="45"/>
      <c r="S20" s="45"/>
    </row>
    <row r="21" spans="2:20" ht="31.5" customHeight="1">
      <c r="B21" s="135" t="s">
        <v>178</v>
      </c>
      <c r="C21" s="136" t="s">
        <v>176</v>
      </c>
      <c r="D21" s="137" t="s">
        <v>37</v>
      </c>
      <c r="E21" s="162" t="s">
        <v>72</v>
      </c>
      <c r="F21" s="160" t="s">
        <v>35</v>
      </c>
      <c r="G21" s="136" t="s">
        <v>34</v>
      </c>
      <c r="I21" s="124" t="s">
        <v>181</v>
      </c>
      <c r="J21" s="124" t="s">
        <v>182</v>
      </c>
      <c r="K21" s="124" t="s">
        <v>184</v>
      </c>
      <c r="L21" s="124" t="s">
        <v>185</v>
      </c>
      <c r="M21" s="124" t="s">
        <v>186</v>
      </c>
      <c r="N21" s="124" t="s">
        <v>187</v>
      </c>
      <c r="O21" s="124" t="s">
        <v>188</v>
      </c>
      <c r="P21" s="124" t="s">
        <v>189</v>
      </c>
      <c r="Q21" s="129" t="s">
        <v>26</v>
      </c>
      <c r="R21" s="129" t="s">
        <v>25</v>
      </c>
      <c r="S21" s="132" t="s">
        <v>33</v>
      </c>
      <c r="T21" s="130" t="s">
        <v>179</v>
      </c>
    </row>
    <row r="22" spans="2:20">
      <c r="B22" s="212" t="s">
        <v>71</v>
      </c>
      <c r="C22" s="213" t="s">
        <v>31</v>
      </c>
      <c r="D22" s="214">
        <v>6</v>
      </c>
      <c r="E22" s="139">
        <v>1000</v>
      </c>
      <c r="F22" s="161">
        <f t="shared" ref="F22:F28" si="7">E22*D22</f>
        <v>6000</v>
      </c>
      <c r="G22" s="216">
        <f t="shared" ref="G22:G28" si="8">IF($F$150=0,"",F22/$F$150)</f>
        <v>0.23828435266084194</v>
      </c>
      <c r="I22" s="123"/>
      <c r="J22" s="139"/>
      <c r="K22" s="126">
        <v>2000</v>
      </c>
      <c r="L22" s="139"/>
      <c r="M22" s="123">
        <v>2000</v>
      </c>
      <c r="N22" s="139"/>
      <c r="O22" s="123">
        <v>2000</v>
      </c>
      <c r="P22" s="139"/>
      <c r="Q22" s="157">
        <f t="shared" ref="Q22:Q28" si="9">IF(SUMIF($I$11:$P$11,"*budget*",$I22:$P22)=F22,SUMIF($I$11:$P$11,"*budget*",$I22:$P22),"Error in Period Budget")</f>
        <v>6000</v>
      </c>
      <c r="R22" s="134">
        <f t="shared" ref="R22:R28" si="10">SUMIF($I$11:$P$11,"*actual*",$I22:$P22)</f>
        <v>0</v>
      </c>
      <c r="S22" s="223">
        <f t="shared" ref="S22:S28" si="11">F22-R22</f>
        <v>6000</v>
      </c>
      <c r="T22" s="149"/>
    </row>
    <row r="23" spans="2:20">
      <c r="B23" s="212" t="s">
        <v>70</v>
      </c>
      <c r="C23" s="213" t="s">
        <v>31</v>
      </c>
      <c r="D23" s="214">
        <v>6</v>
      </c>
      <c r="E23" s="139">
        <v>175</v>
      </c>
      <c r="F23" s="161">
        <f t="shared" si="7"/>
        <v>1050</v>
      </c>
      <c r="G23" s="216">
        <f t="shared" si="8"/>
        <v>4.1699761715647342E-2</v>
      </c>
      <c r="I23" s="123"/>
      <c r="J23" s="139"/>
      <c r="K23" s="126">
        <v>350</v>
      </c>
      <c r="L23" s="139"/>
      <c r="M23" s="123">
        <v>350</v>
      </c>
      <c r="N23" s="139"/>
      <c r="O23" s="123">
        <v>350</v>
      </c>
      <c r="P23" s="139"/>
      <c r="Q23" s="157">
        <f t="shared" si="9"/>
        <v>1050</v>
      </c>
      <c r="R23" s="134">
        <f t="shared" si="10"/>
        <v>0</v>
      </c>
      <c r="S23" s="223">
        <f t="shared" si="11"/>
        <v>1050</v>
      </c>
      <c r="T23" s="149"/>
    </row>
    <row r="24" spans="2:20">
      <c r="B24" s="212" t="s">
        <v>69</v>
      </c>
      <c r="C24" s="213"/>
      <c r="D24" s="214">
        <v>1</v>
      </c>
      <c r="E24" s="139">
        <v>350</v>
      </c>
      <c r="F24" s="161">
        <f t="shared" si="7"/>
        <v>350</v>
      </c>
      <c r="G24" s="216">
        <f t="shared" si="8"/>
        <v>1.3899920571882446E-2</v>
      </c>
      <c r="I24" s="123">
        <v>350</v>
      </c>
      <c r="J24" s="139"/>
      <c r="K24" s="126"/>
      <c r="L24" s="139"/>
      <c r="M24" s="123"/>
      <c r="N24" s="139"/>
      <c r="O24" s="123"/>
      <c r="P24" s="139"/>
      <c r="Q24" s="157">
        <f t="shared" si="9"/>
        <v>350</v>
      </c>
      <c r="R24" s="134">
        <f t="shared" si="10"/>
        <v>0</v>
      </c>
      <c r="S24" s="223">
        <f t="shared" si="11"/>
        <v>350</v>
      </c>
      <c r="T24" s="149"/>
    </row>
    <row r="25" spans="2:20">
      <c r="B25" s="212"/>
      <c r="C25" s="213"/>
      <c r="D25" s="214"/>
      <c r="E25" s="139"/>
      <c r="F25" s="161">
        <f t="shared" si="7"/>
        <v>0</v>
      </c>
      <c r="G25" s="216">
        <f t="shared" si="8"/>
        <v>0</v>
      </c>
      <c r="I25" s="123"/>
      <c r="J25" s="139"/>
      <c r="K25" s="126"/>
      <c r="L25" s="139"/>
      <c r="M25" s="123"/>
      <c r="N25" s="139"/>
      <c r="O25" s="123"/>
      <c r="P25" s="139"/>
      <c r="Q25" s="157">
        <f t="shared" si="9"/>
        <v>0</v>
      </c>
      <c r="R25" s="134">
        <f t="shared" si="10"/>
        <v>0</v>
      </c>
      <c r="S25" s="223">
        <f t="shared" si="11"/>
        <v>0</v>
      </c>
      <c r="T25" s="149"/>
    </row>
    <row r="26" spans="2:20">
      <c r="B26" s="212"/>
      <c r="C26" s="213"/>
      <c r="D26" s="214"/>
      <c r="E26" s="139"/>
      <c r="F26" s="161">
        <f>E26*D26</f>
        <v>0</v>
      </c>
      <c r="G26" s="216">
        <f t="shared" si="8"/>
        <v>0</v>
      </c>
      <c r="I26" s="123"/>
      <c r="J26" s="139"/>
      <c r="K26" s="126"/>
      <c r="L26" s="139"/>
      <c r="M26" s="123"/>
      <c r="N26" s="139"/>
      <c r="O26" s="123"/>
      <c r="P26" s="139"/>
      <c r="Q26" s="157">
        <f t="shared" si="9"/>
        <v>0</v>
      </c>
      <c r="R26" s="134">
        <f t="shared" si="10"/>
        <v>0</v>
      </c>
      <c r="S26" s="223">
        <f t="shared" si="11"/>
        <v>0</v>
      </c>
      <c r="T26" s="149"/>
    </row>
    <row r="27" spans="2:20">
      <c r="B27" s="212"/>
      <c r="C27" s="213"/>
      <c r="D27" s="214"/>
      <c r="E27" s="139"/>
      <c r="F27" s="161">
        <f t="shared" si="7"/>
        <v>0</v>
      </c>
      <c r="G27" s="216">
        <f t="shared" si="8"/>
        <v>0</v>
      </c>
      <c r="I27" s="123"/>
      <c r="J27" s="139"/>
      <c r="K27" s="126"/>
      <c r="L27" s="139"/>
      <c r="M27" s="123"/>
      <c r="N27" s="139"/>
      <c r="O27" s="123"/>
      <c r="P27" s="139"/>
      <c r="Q27" s="157">
        <f t="shared" si="9"/>
        <v>0</v>
      </c>
      <c r="R27" s="134">
        <f t="shared" si="10"/>
        <v>0</v>
      </c>
      <c r="S27" s="223">
        <f t="shared" si="11"/>
        <v>0</v>
      </c>
      <c r="T27" s="149"/>
    </row>
    <row r="28" spans="2:20">
      <c r="B28" s="212"/>
      <c r="C28" s="213"/>
      <c r="D28" s="214"/>
      <c r="E28" s="139"/>
      <c r="F28" s="161">
        <f t="shared" si="7"/>
        <v>0</v>
      </c>
      <c r="G28" s="216">
        <f t="shared" si="8"/>
        <v>0</v>
      </c>
      <c r="I28" s="123"/>
      <c r="J28" s="139"/>
      <c r="K28" s="126"/>
      <c r="L28" s="139"/>
      <c r="M28" s="123"/>
      <c r="N28" s="139"/>
      <c r="O28" s="123"/>
      <c r="P28" s="139"/>
      <c r="Q28" s="157">
        <f t="shared" si="9"/>
        <v>0</v>
      </c>
      <c r="R28" s="134">
        <f t="shared" si="10"/>
        <v>0</v>
      </c>
      <c r="S28" s="223">
        <f t="shared" si="11"/>
        <v>0</v>
      </c>
      <c r="T28" s="149"/>
    </row>
    <row r="29" spans="2:20">
      <c r="B29" s="370" t="s">
        <v>68</v>
      </c>
      <c r="C29" s="370"/>
      <c r="D29" s="370"/>
      <c r="E29" s="371"/>
      <c r="F29" s="194">
        <f t="shared" ref="F29:P29" si="12">SUM(F22:F28)</f>
        <v>7400</v>
      </c>
      <c r="G29" s="217">
        <f t="shared" si="12"/>
        <v>0.29388403494837173</v>
      </c>
      <c r="I29" s="164">
        <f t="shared" si="12"/>
        <v>350</v>
      </c>
      <c r="J29" s="165">
        <f t="shared" si="12"/>
        <v>0</v>
      </c>
      <c r="K29" s="164">
        <f t="shared" si="12"/>
        <v>2350</v>
      </c>
      <c r="L29" s="165">
        <f t="shared" si="12"/>
        <v>0</v>
      </c>
      <c r="M29" s="164">
        <f t="shared" si="12"/>
        <v>2350</v>
      </c>
      <c r="N29" s="165">
        <f t="shared" si="12"/>
        <v>0</v>
      </c>
      <c r="O29" s="164">
        <f t="shared" si="12"/>
        <v>2350</v>
      </c>
      <c r="P29" s="166">
        <f t="shared" si="12"/>
        <v>0</v>
      </c>
      <c r="Q29" s="167">
        <f t="shared" ref="Q29:S29" si="13">SUM(Q22:Q28)</f>
        <v>7400</v>
      </c>
      <c r="R29" s="167">
        <f t="shared" si="13"/>
        <v>0</v>
      </c>
      <c r="S29" s="167">
        <f t="shared" si="13"/>
        <v>7400</v>
      </c>
      <c r="T29" s="192"/>
    </row>
    <row r="30" spans="2:20" ht="13.5" thickBot="1">
      <c r="B30" s="138"/>
      <c r="C30" s="138"/>
      <c r="D30" s="138"/>
      <c r="E30" s="138"/>
      <c r="F30" s="37"/>
      <c r="G30" s="168"/>
      <c r="I30" s="12"/>
      <c r="J30" s="12"/>
      <c r="L30" s="12"/>
      <c r="N30" s="12"/>
      <c r="P30" s="12"/>
      <c r="Q30" s="169"/>
      <c r="R30" s="169"/>
      <c r="S30" s="39"/>
    </row>
    <row r="31" spans="2:20" s="2" customFormat="1" ht="15.75" thickBot="1">
      <c r="B31" s="356" t="s">
        <v>67</v>
      </c>
      <c r="C31" s="357"/>
      <c r="D31" s="357"/>
      <c r="E31" s="357"/>
      <c r="F31" s="195">
        <f>F19+F29</f>
        <v>13400</v>
      </c>
      <c r="G31" s="190">
        <f>G29+G19</f>
        <v>0.5321683876092137</v>
      </c>
      <c r="H31" s="191"/>
      <c r="I31" s="164">
        <f t="shared" ref="I31:S31" si="14">I19+I29</f>
        <v>350</v>
      </c>
      <c r="J31" s="165">
        <f t="shared" si="14"/>
        <v>0</v>
      </c>
      <c r="K31" s="164">
        <f t="shared" si="14"/>
        <v>4350</v>
      </c>
      <c r="L31" s="165">
        <f t="shared" si="14"/>
        <v>0</v>
      </c>
      <c r="M31" s="164">
        <f t="shared" si="14"/>
        <v>6350</v>
      </c>
      <c r="N31" s="165">
        <f t="shared" si="14"/>
        <v>0</v>
      </c>
      <c r="O31" s="164">
        <f t="shared" si="14"/>
        <v>2350</v>
      </c>
      <c r="P31" s="166">
        <f t="shared" si="14"/>
        <v>0</v>
      </c>
      <c r="Q31" s="167">
        <f t="shared" si="14"/>
        <v>13400</v>
      </c>
      <c r="R31" s="167">
        <f t="shared" si="14"/>
        <v>0</v>
      </c>
      <c r="S31" s="167">
        <f t="shared" si="14"/>
        <v>13400</v>
      </c>
      <c r="T31" s="171"/>
    </row>
    <row r="32" spans="2:20">
      <c r="B32" s="148"/>
      <c r="C32" s="148"/>
      <c r="D32" s="148"/>
      <c r="E32" s="148"/>
      <c r="F32" s="33"/>
      <c r="G32" s="172"/>
      <c r="I32" s="12"/>
      <c r="J32" s="11"/>
      <c r="Q32" s="169"/>
      <c r="R32" s="170"/>
      <c r="S32" s="34"/>
    </row>
    <row r="33" spans="2:20">
      <c r="B33" s="148"/>
      <c r="C33" s="148"/>
      <c r="D33" s="148"/>
      <c r="E33" s="148"/>
      <c r="F33" s="33"/>
      <c r="G33" s="172"/>
      <c r="I33" s="12"/>
      <c r="J33" s="11"/>
      <c r="Q33" s="169"/>
      <c r="R33" s="170"/>
      <c r="S33" s="34"/>
    </row>
    <row r="34" spans="2:20" ht="31.5" customHeight="1">
      <c r="B34" s="135" t="s">
        <v>66</v>
      </c>
      <c r="C34" s="136"/>
      <c r="D34" s="137"/>
      <c r="E34" s="162"/>
      <c r="F34" s="160" t="s">
        <v>35</v>
      </c>
      <c r="G34" s="136" t="s">
        <v>34</v>
      </c>
      <c r="I34" s="124" t="s">
        <v>181</v>
      </c>
      <c r="J34" s="124" t="s">
        <v>182</v>
      </c>
      <c r="K34" s="124" t="s">
        <v>184</v>
      </c>
      <c r="L34" s="124" t="s">
        <v>185</v>
      </c>
      <c r="M34" s="124" t="s">
        <v>186</v>
      </c>
      <c r="N34" s="124" t="s">
        <v>187</v>
      </c>
      <c r="O34" s="124" t="s">
        <v>188</v>
      </c>
      <c r="P34" s="124" t="s">
        <v>189</v>
      </c>
      <c r="Q34" s="129" t="s">
        <v>26</v>
      </c>
      <c r="R34" s="129" t="s">
        <v>25</v>
      </c>
      <c r="S34" s="132" t="s">
        <v>33</v>
      </c>
      <c r="T34" s="130" t="s">
        <v>179</v>
      </c>
    </row>
    <row r="35" spans="2:20" s="173" customFormat="1" ht="36.75" customHeight="1">
      <c r="B35" s="193" t="s">
        <v>66</v>
      </c>
      <c r="C35" s="193"/>
      <c r="D35" s="193"/>
      <c r="E35" s="221">
        <v>11780</v>
      </c>
      <c r="F35" s="196">
        <f>E35</f>
        <v>11780</v>
      </c>
      <c r="G35" s="222">
        <f>IF($F$150=0,"",F35/$F$150)</f>
        <v>0.46783161239078636</v>
      </c>
      <c r="I35" s="123">
        <v>2962.5</v>
      </c>
      <c r="J35" s="139"/>
      <c r="K35" s="126">
        <v>3847.5</v>
      </c>
      <c r="L35" s="139"/>
      <c r="M35" s="123">
        <v>397.5</v>
      </c>
      <c r="N35" s="139"/>
      <c r="O35" s="123">
        <v>4572.5</v>
      </c>
      <c r="P35" s="139"/>
      <c r="Q35" s="133">
        <f>SUMIF($I$11:$P$11,"*budget*",$I35:$P35)</f>
        <v>11780</v>
      </c>
      <c r="R35" s="134">
        <f>SUMIF($I$11:$P$11,"*actual*",$I35:$P35)</f>
        <v>0</v>
      </c>
      <c r="S35" s="134">
        <f>F35-R35</f>
        <v>11780</v>
      </c>
      <c r="T35" s="149"/>
    </row>
    <row r="36" spans="2:20">
      <c r="B36" s="370" t="s">
        <v>65</v>
      </c>
      <c r="C36" s="370"/>
      <c r="D36" s="370"/>
      <c r="E36" s="371"/>
      <c r="F36" s="194">
        <f t="shared" ref="F36:S36" si="15">SUM(F35:F35)</f>
        <v>11780</v>
      </c>
      <c r="G36" s="163">
        <f t="shared" si="15"/>
        <v>0.46783161239078636</v>
      </c>
      <c r="I36" s="164">
        <f t="shared" si="15"/>
        <v>2962.5</v>
      </c>
      <c r="J36" s="165">
        <f t="shared" si="15"/>
        <v>0</v>
      </c>
      <c r="K36" s="164">
        <f t="shared" si="15"/>
        <v>3847.5</v>
      </c>
      <c r="L36" s="165">
        <f t="shared" si="15"/>
        <v>0</v>
      </c>
      <c r="M36" s="164">
        <f t="shared" si="15"/>
        <v>397.5</v>
      </c>
      <c r="N36" s="165">
        <f t="shared" si="15"/>
        <v>0</v>
      </c>
      <c r="O36" s="164">
        <f t="shared" si="15"/>
        <v>4572.5</v>
      </c>
      <c r="P36" s="166">
        <f t="shared" si="15"/>
        <v>0</v>
      </c>
      <c r="Q36" s="167">
        <f t="shared" si="15"/>
        <v>11780</v>
      </c>
      <c r="R36" s="167">
        <f t="shared" si="15"/>
        <v>0</v>
      </c>
      <c r="S36" s="167">
        <f t="shared" si="15"/>
        <v>11780</v>
      </c>
      <c r="T36" s="192"/>
    </row>
    <row r="37" spans="2:20" s="2" customFormat="1" ht="15">
      <c r="B37" s="174"/>
      <c r="C37" s="174"/>
      <c r="D37" s="174"/>
      <c r="E37" s="174"/>
      <c r="F37" s="42"/>
      <c r="G37" s="175"/>
      <c r="I37" s="12"/>
      <c r="J37" s="11"/>
      <c r="K37" s="12"/>
      <c r="L37" s="11"/>
      <c r="M37" s="12"/>
      <c r="N37" s="11"/>
      <c r="O37" s="12"/>
      <c r="P37" s="11"/>
      <c r="Q37" s="169"/>
      <c r="R37" s="170"/>
      <c r="S37" s="34"/>
      <c r="T37" s="171"/>
    </row>
    <row r="38" spans="2:20" s="2" customFormat="1" ht="15.75" thickBot="1">
      <c r="B38" s="174"/>
      <c r="C38" s="174"/>
      <c r="D38" s="174"/>
      <c r="E38" s="174"/>
      <c r="F38" s="42"/>
      <c r="G38" s="175"/>
      <c r="I38" s="12"/>
      <c r="J38" s="11"/>
      <c r="K38" s="12"/>
      <c r="L38" s="11"/>
      <c r="M38" s="12"/>
      <c r="N38" s="11"/>
      <c r="O38" s="12"/>
      <c r="P38" s="11"/>
      <c r="Q38" s="169"/>
      <c r="R38" s="170"/>
      <c r="S38" s="34"/>
      <c r="T38" s="171"/>
    </row>
    <row r="39" spans="2:20" s="2" customFormat="1" ht="15.75" thickBot="1">
      <c r="B39" s="356" t="s">
        <v>64</v>
      </c>
      <c r="C39" s="357"/>
      <c r="D39" s="357"/>
      <c r="E39" s="357"/>
      <c r="F39" s="195">
        <f t="shared" ref="F39:S39" si="16">F31+F36</f>
        <v>25180</v>
      </c>
      <c r="G39" s="190">
        <f t="shared" si="16"/>
        <v>1</v>
      </c>
      <c r="H39" s="191"/>
      <c r="I39" s="164">
        <f t="shared" si="16"/>
        <v>3312.5</v>
      </c>
      <c r="J39" s="165">
        <f t="shared" si="16"/>
        <v>0</v>
      </c>
      <c r="K39" s="164">
        <f t="shared" si="16"/>
        <v>8197.5</v>
      </c>
      <c r="L39" s="165">
        <f t="shared" si="16"/>
        <v>0</v>
      </c>
      <c r="M39" s="164">
        <f t="shared" si="16"/>
        <v>6747.5</v>
      </c>
      <c r="N39" s="165">
        <f t="shared" si="16"/>
        <v>0</v>
      </c>
      <c r="O39" s="164">
        <f t="shared" si="16"/>
        <v>6922.5</v>
      </c>
      <c r="P39" s="166">
        <f t="shared" si="16"/>
        <v>0</v>
      </c>
      <c r="Q39" s="167">
        <f t="shared" si="16"/>
        <v>25180</v>
      </c>
      <c r="R39" s="167">
        <f t="shared" si="16"/>
        <v>0</v>
      </c>
      <c r="S39" s="167">
        <f t="shared" si="16"/>
        <v>25180</v>
      </c>
      <c r="T39" s="171"/>
    </row>
    <row r="40" spans="2:20">
      <c r="B40" s="148"/>
      <c r="C40" s="148"/>
      <c r="D40" s="148"/>
      <c r="E40" s="148"/>
      <c r="F40" s="33"/>
      <c r="G40" s="148"/>
      <c r="I40" s="12"/>
      <c r="J40" s="11"/>
      <c r="Q40" s="41"/>
      <c r="R40" s="40"/>
      <c r="S40" s="176"/>
    </row>
    <row r="41" spans="2:20">
      <c r="B41" s="147"/>
      <c r="C41" s="147"/>
      <c r="D41" s="147"/>
      <c r="E41" s="147"/>
      <c r="F41" s="142"/>
      <c r="G41" s="147"/>
      <c r="H41" s="177"/>
      <c r="I41" s="178"/>
      <c r="J41" s="179"/>
      <c r="K41" s="178"/>
      <c r="L41" s="179"/>
      <c r="M41" s="178"/>
      <c r="N41" s="179"/>
      <c r="O41" s="178"/>
      <c r="P41" s="179"/>
      <c r="Q41" s="143"/>
      <c r="R41" s="144"/>
      <c r="S41" s="145"/>
      <c r="T41" s="146"/>
    </row>
    <row r="42" spans="2:20">
      <c r="B42" s="148"/>
      <c r="C42" s="148"/>
      <c r="D42" s="148"/>
      <c r="E42" s="148"/>
      <c r="F42" s="33"/>
      <c r="G42" s="148"/>
      <c r="I42" s="12"/>
      <c r="J42" s="11"/>
      <c r="Q42" s="41"/>
      <c r="R42" s="40"/>
      <c r="S42" s="176"/>
    </row>
    <row r="43" spans="2:20" ht="18">
      <c r="B43" s="376" t="s">
        <v>63</v>
      </c>
      <c r="C43" s="376"/>
      <c r="D43" s="376"/>
      <c r="E43" s="376"/>
      <c r="F43" s="376"/>
      <c r="G43" s="376"/>
      <c r="I43" s="12"/>
      <c r="J43" s="11" t="s">
        <v>38</v>
      </c>
      <c r="L43" s="11" t="s">
        <v>38</v>
      </c>
      <c r="N43" s="11" t="s">
        <v>38</v>
      </c>
      <c r="P43" s="11" t="s">
        <v>38</v>
      </c>
      <c r="Q43" s="39" t="s">
        <v>38</v>
      </c>
      <c r="R43" s="38" t="s">
        <v>38</v>
      </c>
      <c r="S43" s="34" t="s">
        <v>38</v>
      </c>
    </row>
    <row r="44" spans="2:20">
      <c r="B44" s="138"/>
      <c r="C44" s="138"/>
      <c r="D44" s="138"/>
      <c r="E44" s="138"/>
      <c r="F44" s="37"/>
      <c r="G44" s="138"/>
      <c r="I44" s="12"/>
      <c r="J44" s="11"/>
      <c r="Q44" s="39" t="s">
        <v>38</v>
      </c>
      <c r="R44" s="38" t="s">
        <v>38</v>
      </c>
      <c r="S44" s="34" t="s">
        <v>38</v>
      </c>
    </row>
    <row r="45" spans="2:20" ht="26.25" customHeight="1">
      <c r="B45" s="180" t="s">
        <v>81</v>
      </c>
      <c r="C45" s="181" t="s">
        <v>176</v>
      </c>
      <c r="D45" s="182" t="s">
        <v>37</v>
      </c>
      <c r="E45" s="181" t="s">
        <v>36</v>
      </c>
      <c r="F45" s="183" t="s">
        <v>35</v>
      </c>
      <c r="G45" s="181" t="s">
        <v>34</v>
      </c>
      <c r="I45" s="124" t="s">
        <v>181</v>
      </c>
      <c r="J45" s="124" t="s">
        <v>182</v>
      </c>
      <c r="K45" s="124" t="s">
        <v>184</v>
      </c>
      <c r="L45" s="124" t="s">
        <v>185</v>
      </c>
      <c r="M45" s="124" t="s">
        <v>186</v>
      </c>
      <c r="N45" s="124" t="s">
        <v>187</v>
      </c>
      <c r="O45" s="124" t="s">
        <v>188</v>
      </c>
      <c r="P45" s="124" t="s">
        <v>189</v>
      </c>
      <c r="Q45" s="129" t="s">
        <v>26</v>
      </c>
      <c r="R45" s="129" t="s">
        <v>25</v>
      </c>
      <c r="S45" s="132" t="s">
        <v>33</v>
      </c>
      <c r="T45" s="130" t="s">
        <v>179</v>
      </c>
    </row>
    <row r="46" spans="2:20">
      <c r="B46" s="212" t="s">
        <v>58</v>
      </c>
      <c r="C46" s="213" t="s">
        <v>57</v>
      </c>
      <c r="D46" s="214">
        <v>6</v>
      </c>
      <c r="E46" s="139">
        <v>700</v>
      </c>
      <c r="F46" s="161">
        <f t="shared" ref="F46:F56" si="17">E46*D46</f>
        <v>4200</v>
      </c>
      <c r="G46" s="216">
        <f t="shared" ref="G46:G56" si="18">IF($F$150=0,"",F46/$F$150)</f>
        <v>0.16679904686258937</v>
      </c>
      <c r="I46" s="123"/>
      <c r="J46" s="139"/>
      <c r="K46" s="126">
        <v>1400</v>
      </c>
      <c r="L46" s="139"/>
      <c r="M46" s="123">
        <v>1400</v>
      </c>
      <c r="N46" s="139"/>
      <c r="O46" s="123">
        <v>1400</v>
      </c>
      <c r="P46" s="139"/>
      <c r="Q46" s="157">
        <f t="shared" ref="Q46:Q56" si="19">IF(SUMIF($I$11:$P$11,"*budget*",$I46:$P46)=F46,SUMIF($I$11:$P$11,"*budget*",$I46:$P46),"Error in Period Budget")</f>
        <v>4200</v>
      </c>
      <c r="R46" s="134">
        <f t="shared" ref="R46:R56" si="20">SUMIF($I$11:$P$11,"*actual*",$I46:$P46)</f>
        <v>0</v>
      </c>
      <c r="S46" s="224">
        <f t="shared" ref="S46:S56" si="21">F46-R46</f>
        <v>4200</v>
      </c>
      <c r="T46" s="149"/>
    </row>
    <row r="47" spans="2:20">
      <c r="B47" s="212" t="s">
        <v>56</v>
      </c>
      <c r="C47" s="213"/>
      <c r="D47" s="214">
        <v>20</v>
      </c>
      <c r="E47" s="139">
        <v>10</v>
      </c>
      <c r="F47" s="161">
        <f t="shared" si="17"/>
        <v>200</v>
      </c>
      <c r="G47" s="216">
        <f t="shared" si="18"/>
        <v>7.9428117553613977E-3</v>
      </c>
      <c r="I47" s="123">
        <v>200</v>
      </c>
      <c r="J47" s="139"/>
      <c r="K47" s="126"/>
      <c r="L47" s="139"/>
      <c r="M47" s="123"/>
      <c r="N47" s="139"/>
      <c r="O47" s="123"/>
      <c r="P47" s="139"/>
      <c r="Q47" s="157">
        <f t="shared" si="19"/>
        <v>200</v>
      </c>
      <c r="R47" s="134">
        <f t="shared" si="20"/>
        <v>0</v>
      </c>
      <c r="S47" s="224">
        <f t="shared" si="21"/>
        <v>200</v>
      </c>
      <c r="T47" s="149"/>
    </row>
    <row r="48" spans="2:20" ht="25.5">
      <c r="B48" s="212" t="s">
        <v>55</v>
      </c>
      <c r="C48" s="213" t="s">
        <v>54</v>
      </c>
      <c r="D48" s="214">
        <v>6</v>
      </c>
      <c r="E48" s="139">
        <v>50</v>
      </c>
      <c r="F48" s="161">
        <f t="shared" si="17"/>
        <v>300</v>
      </c>
      <c r="G48" s="216">
        <f t="shared" si="18"/>
        <v>1.1914217633042097E-2</v>
      </c>
      <c r="I48" s="123"/>
      <c r="J48" s="139"/>
      <c r="K48" s="126">
        <v>125</v>
      </c>
      <c r="L48" s="139"/>
      <c r="M48" s="123">
        <v>125</v>
      </c>
      <c r="N48" s="139"/>
      <c r="O48" s="123">
        <v>50</v>
      </c>
      <c r="P48" s="139"/>
      <c r="Q48" s="157">
        <f t="shared" si="19"/>
        <v>300</v>
      </c>
      <c r="R48" s="134">
        <f t="shared" si="20"/>
        <v>0</v>
      </c>
      <c r="S48" s="224">
        <f t="shared" si="21"/>
        <v>300</v>
      </c>
      <c r="T48" s="149"/>
    </row>
    <row r="49" spans="2:20">
      <c r="B49" s="212" t="s">
        <v>53</v>
      </c>
      <c r="C49" s="213" t="s">
        <v>31</v>
      </c>
      <c r="D49" s="214">
        <v>6</v>
      </c>
      <c r="E49" s="139">
        <v>200</v>
      </c>
      <c r="F49" s="161">
        <f t="shared" si="17"/>
        <v>1200</v>
      </c>
      <c r="G49" s="216">
        <f t="shared" si="18"/>
        <v>4.765687053216839E-2</v>
      </c>
      <c r="I49" s="123"/>
      <c r="J49" s="139"/>
      <c r="K49" s="126">
        <v>400</v>
      </c>
      <c r="L49" s="139"/>
      <c r="M49" s="123">
        <v>400</v>
      </c>
      <c r="N49" s="139"/>
      <c r="O49" s="123">
        <v>400</v>
      </c>
      <c r="P49" s="139"/>
      <c r="Q49" s="157">
        <f t="shared" si="19"/>
        <v>1200</v>
      </c>
      <c r="R49" s="134">
        <f t="shared" si="20"/>
        <v>0</v>
      </c>
      <c r="S49" s="224">
        <f t="shared" si="21"/>
        <v>1200</v>
      </c>
      <c r="T49" s="149"/>
    </row>
    <row r="50" spans="2:20" ht="25.5">
      <c r="B50" s="212" t="s">
        <v>52</v>
      </c>
      <c r="C50" s="213" t="s">
        <v>198</v>
      </c>
      <c r="D50" s="214">
        <v>6</v>
      </c>
      <c r="E50" s="139">
        <v>105</v>
      </c>
      <c r="F50" s="161">
        <f t="shared" si="17"/>
        <v>630</v>
      </c>
      <c r="G50" s="216">
        <f t="shared" si="18"/>
        <v>2.5019857029388404E-2</v>
      </c>
      <c r="I50" s="123"/>
      <c r="J50" s="139"/>
      <c r="K50" s="126">
        <v>210</v>
      </c>
      <c r="L50" s="139"/>
      <c r="M50" s="123">
        <v>210</v>
      </c>
      <c r="N50" s="139"/>
      <c r="O50" s="123">
        <v>210</v>
      </c>
      <c r="P50" s="139"/>
      <c r="Q50" s="157">
        <f t="shared" si="19"/>
        <v>630</v>
      </c>
      <c r="R50" s="134">
        <f t="shared" si="20"/>
        <v>0</v>
      </c>
      <c r="S50" s="224">
        <f t="shared" si="21"/>
        <v>630</v>
      </c>
      <c r="T50" s="149"/>
    </row>
    <row r="51" spans="2:20">
      <c r="B51" s="212" t="s">
        <v>197</v>
      </c>
      <c r="C51" s="213" t="s">
        <v>31</v>
      </c>
      <c r="D51" s="214">
        <v>6</v>
      </c>
      <c r="E51" s="139">
        <v>175</v>
      </c>
      <c r="F51" s="161">
        <f t="shared" si="17"/>
        <v>1050</v>
      </c>
      <c r="G51" s="216">
        <f t="shared" si="18"/>
        <v>4.1699761715647342E-2</v>
      </c>
      <c r="I51" s="123"/>
      <c r="J51" s="139"/>
      <c r="K51" s="126">
        <v>350</v>
      </c>
      <c r="L51" s="139"/>
      <c r="M51" s="123">
        <v>350</v>
      </c>
      <c r="N51" s="139"/>
      <c r="O51" s="123">
        <v>350</v>
      </c>
      <c r="P51" s="139"/>
      <c r="Q51" s="157">
        <f t="shared" si="19"/>
        <v>1050</v>
      </c>
      <c r="R51" s="134">
        <f t="shared" si="20"/>
        <v>0</v>
      </c>
      <c r="S51" s="224">
        <f t="shared" si="21"/>
        <v>1050</v>
      </c>
      <c r="T51" s="149"/>
    </row>
    <row r="52" spans="2:20">
      <c r="B52" s="212"/>
      <c r="C52" s="213"/>
      <c r="D52" s="214"/>
      <c r="E52" s="139"/>
      <c r="F52" s="161">
        <f t="shared" si="17"/>
        <v>0</v>
      </c>
      <c r="G52" s="216">
        <f t="shared" si="18"/>
        <v>0</v>
      </c>
      <c r="I52" s="123"/>
      <c r="J52" s="139"/>
      <c r="K52" s="126"/>
      <c r="L52" s="139"/>
      <c r="M52" s="123"/>
      <c r="N52" s="139"/>
      <c r="O52" s="123"/>
      <c r="P52" s="139"/>
      <c r="Q52" s="157">
        <f t="shared" si="19"/>
        <v>0</v>
      </c>
      <c r="R52" s="134">
        <f t="shared" si="20"/>
        <v>0</v>
      </c>
      <c r="S52" s="224">
        <f t="shared" si="21"/>
        <v>0</v>
      </c>
      <c r="T52" s="149"/>
    </row>
    <row r="53" spans="2:20">
      <c r="B53" s="212"/>
      <c r="C53" s="213"/>
      <c r="D53" s="214"/>
      <c r="E53" s="139"/>
      <c r="F53" s="161">
        <f t="shared" si="17"/>
        <v>0</v>
      </c>
      <c r="G53" s="216">
        <f t="shared" si="18"/>
        <v>0</v>
      </c>
      <c r="I53" s="123"/>
      <c r="J53" s="139"/>
      <c r="K53" s="126"/>
      <c r="L53" s="139"/>
      <c r="M53" s="123"/>
      <c r="N53" s="139"/>
      <c r="O53" s="123"/>
      <c r="P53" s="139"/>
      <c r="Q53" s="157">
        <f t="shared" si="19"/>
        <v>0</v>
      </c>
      <c r="R53" s="134">
        <f t="shared" si="20"/>
        <v>0</v>
      </c>
      <c r="S53" s="224">
        <f t="shared" si="21"/>
        <v>0</v>
      </c>
      <c r="T53" s="149"/>
    </row>
    <row r="54" spans="2:20">
      <c r="B54" s="212"/>
      <c r="C54" s="213"/>
      <c r="D54" s="214"/>
      <c r="E54" s="139"/>
      <c r="F54" s="161">
        <f t="shared" si="17"/>
        <v>0</v>
      </c>
      <c r="G54" s="216">
        <f t="shared" si="18"/>
        <v>0</v>
      </c>
      <c r="I54" s="123"/>
      <c r="J54" s="139"/>
      <c r="K54" s="126"/>
      <c r="L54" s="139"/>
      <c r="M54" s="123"/>
      <c r="N54" s="139"/>
      <c r="O54" s="123"/>
      <c r="P54" s="139"/>
      <c r="Q54" s="157">
        <f t="shared" si="19"/>
        <v>0</v>
      </c>
      <c r="R54" s="134">
        <f t="shared" si="20"/>
        <v>0</v>
      </c>
      <c r="S54" s="224">
        <f t="shared" si="21"/>
        <v>0</v>
      </c>
      <c r="T54" s="149"/>
    </row>
    <row r="55" spans="2:20">
      <c r="B55" s="212"/>
      <c r="C55" s="213"/>
      <c r="D55" s="214"/>
      <c r="E55" s="139"/>
      <c r="F55" s="161">
        <f t="shared" si="17"/>
        <v>0</v>
      </c>
      <c r="G55" s="216">
        <f t="shared" si="18"/>
        <v>0</v>
      </c>
      <c r="I55" s="123"/>
      <c r="J55" s="139"/>
      <c r="K55" s="126"/>
      <c r="L55" s="139"/>
      <c r="M55" s="123"/>
      <c r="N55" s="139"/>
      <c r="O55" s="123"/>
      <c r="P55" s="139"/>
      <c r="Q55" s="157">
        <f t="shared" si="19"/>
        <v>0</v>
      </c>
      <c r="R55" s="134">
        <f t="shared" si="20"/>
        <v>0</v>
      </c>
      <c r="S55" s="224">
        <f t="shared" si="21"/>
        <v>0</v>
      </c>
      <c r="T55" s="149"/>
    </row>
    <row r="56" spans="2:20">
      <c r="B56" s="212"/>
      <c r="C56" s="213"/>
      <c r="D56" s="214"/>
      <c r="E56" s="139"/>
      <c r="F56" s="161">
        <f t="shared" si="17"/>
        <v>0</v>
      </c>
      <c r="G56" s="216">
        <f t="shared" si="18"/>
        <v>0</v>
      </c>
      <c r="I56" s="123"/>
      <c r="J56" s="139"/>
      <c r="K56" s="126"/>
      <c r="L56" s="139"/>
      <c r="M56" s="123"/>
      <c r="N56" s="139"/>
      <c r="O56" s="123"/>
      <c r="P56" s="139"/>
      <c r="Q56" s="157">
        <f t="shared" si="19"/>
        <v>0</v>
      </c>
      <c r="R56" s="134">
        <f t="shared" si="20"/>
        <v>0</v>
      </c>
      <c r="S56" s="224">
        <f t="shared" si="21"/>
        <v>0</v>
      </c>
      <c r="T56" s="149"/>
    </row>
    <row r="57" spans="2:20">
      <c r="B57" s="374" t="s">
        <v>30</v>
      </c>
      <c r="C57" s="374"/>
      <c r="D57" s="374"/>
      <c r="E57" s="374"/>
      <c r="F57" s="197">
        <f t="shared" ref="F57:S57" si="22">SUM(F46:F56)</f>
        <v>7580</v>
      </c>
      <c r="G57" s="219">
        <f t="shared" si="22"/>
        <v>0.30103256552819696</v>
      </c>
      <c r="I57" s="164">
        <f t="shared" si="22"/>
        <v>200</v>
      </c>
      <c r="J57" s="165">
        <f t="shared" si="22"/>
        <v>0</v>
      </c>
      <c r="K57" s="164">
        <f t="shared" si="22"/>
        <v>2485</v>
      </c>
      <c r="L57" s="165">
        <f t="shared" si="22"/>
        <v>0</v>
      </c>
      <c r="M57" s="164">
        <f t="shared" si="22"/>
        <v>2485</v>
      </c>
      <c r="N57" s="165">
        <f t="shared" si="22"/>
        <v>0</v>
      </c>
      <c r="O57" s="164">
        <f t="shared" si="22"/>
        <v>2410</v>
      </c>
      <c r="P57" s="166">
        <f t="shared" si="22"/>
        <v>0</v>
      </c>
      <c r="Q57" s="167">
        <f t="shared" si="22"/>
        <v>7580</v>
      </c>
      <c r="R57" s="167">
        <f t="shared" si="22"/>
        <v>0</v>
      </c>
      <c r="S57" s="167">
        <f t="shared" si="22"/>
        <v>7580</v>
      </c>
    </row>
    <row r="58" spans="2:20">
      <c r="B58" s="148"/>
      <c r="C58" s="148"/>
      <c r="D58" s="148"/>
      <c r="E58" s="148"/>
      <c r="F58" s="33"/>
      <c r="G58" s="184"/>
      <c r="I58" s="12"/>
      <c r="J58" s="11"/>
      <c r="Q58" s="39" t="s">
        <v>38</v>
      </c>
      <c r="R58" s="38" t="s">
        <v>38</v>
      </c>
      <c r="S58" s="34" t="s">
        <v>38</v>
      </c>
    </row>
    <row r="59" spans="2:20" ht="26.25" customHeight="1">
      <c r="B59" s="180" t="s">
        <v>80</v>
      </c>
      <c r="C59" s="181" t="s">
        <v>176</v>
      </c>
      <c r="D59" s="182" t="s">
        <v>37</v>
      </c>
      <c r="E59" s="181" t="s">
        <v>36</v>
      </c>
      <c r="F59" s="183" t="s">
        <v>35</v>
      </c>
      <c r="G59" s="181" t="s">
        <v>34</v>
      </c>
      <c r="I59" s="124" t="s">
        <v>181</v>
      </c>
      <c r="J59" s="124" t="s">
        <v>182</v>
      </c>
      <c r="K59" s="124" t="s">
        <v>184</v>
      </c>
      <c r="L59" s="124" t="s">
        <v>185</v>
      </c>
      <c r="M59" s="124" t="s">
        <v>186</v>
      </c>
      <c r="N59" s="124" t="s">
        <v>187</v>
      </c>
      <c r="O59" s="124" t="s">
        <v>188</v>
      </c>
      <c r="P59" s="124" t="s">
        <v>189</v>
      </c>
      <c r="Q59" s="129" t="s">
        <v>26</v>
      </c>
      <c r="R59" s="129" t="s">
        <v>25</v>
      </c>
      <c r="S59" s="132" t="s">
        <v>33</v>
      </c>
      <c r="T59" s="130" t="s">
        <v>179</v>
      </c>
    </row>
    <row r="60" spans="2:20">
      <c r="B60" s="212" t="s">
        <v>51</v>
      </c>
      <c r="C60" s="213" t="s">
        <v>31</v>
      </c>
      <c r="D60" s="214">
        <v>20</v>
      </c>
      <c r="E60" s="139">
        <v>250</v>
      </c>
      <c r="F60" s="161">
        <f t="shared" ref="F60:F69" si="23">E60*D60</f>
        <v>5000</v>
      </c>
      <c r="G60" s="216">
        <f t="shared" ref="G60:G69" si="24">IF($F$150=0,"",F60/$F$150)</f>
        <v>0.19857029388403494</v>
      </c>
      <c r="I60" s="123">
        <v>1250</v>
      </c>
      <c r="J60" s="139"/>
      <c r="K60" s="126">
        <v>1250</v>
      </c>
      <c r="L60" s="139"/>
      <c r="M60" s="123">
        <v>1250</v>
      </c>
      <c r="N60" s="139"/>
      <c r="O60" s="123">
        <v>1250</v>
      </c>
      <c r="P60" s="139"/>
      <c r="Q60" s="157">
        <f t="shared" ref="Q60:Q69" si="25">IF(SUMIF($I$11:$P$11,"*budget*",$I60:$P60)=F60,SUMIF($I$11:$P$11,"*budget*",$I60:$P60),"Error in Period Budget")</f>
        <v>5000</v>
      </c>
      <c r="R60" s="134">
        <f t="shared" ref="R60:R69" si="26">SUMIF($I$11:$P$11,"*actual*",$I60:$P60)</f>
        <v>0</v>
      </c>
      <c r="S60" s="224">
        <f t="shared" ref="S60:S69" si="27">F60-R60</f>
        <v>5000</v>
      </c>
      <c r="T60" s="149"/>
    </row>
    <row r="61" spans="2:20">
      <c r="B61" s="212" t="s">
        <v>50</v>
      </c>
      <c r="C61" s="213" t="s">
        <v>31</v>
      </c>
      <c r="D61" s="214">
        <v>11</v>
      </c>
      <c r="E61" s="139">
        <v>150</v>
      </c>
      <c r="F61" s="161">
        <f t="shared" si="23"/>
        <v>1650</v>
      </c>
      <c r="G61" s="216">
        <f t="shared" si="24"/>
        <v>6.5528196981731526E-2</v>
      </c>
      <c r="I61" s="123">
        <v>412.5</v>
      </c>
      <c r="J61" s="139"/>
      <c r="K61" s="126">
        <v>412.5</v>
      </c>
      <c r="L61" s="139"/>
      <c r="M61" s="123">
        <v>412.5</v>
      </c>
      <c r="N61" s="139"/>
      <c r="O61" s="123">
        <v>412.5</v>
      </c>
      <c r="P61" s="139"/>
      <c r="Q61" s="157">
        <f t="shared" si="25"/>
        <v>1650</v>
      </c>
      <c r="R61" s="134">
        <f t="shared" si="26"/>
        <v>0</v>
      </c>
      <c r="S61" s="224">
        <f t="shared" si="27"/>
        <v>1650</v>
      </c>
      <c r="T61" s="149"/>
    </row>
    <row r="62" spans="2:20" ht="25.5">
      <c r="B62" s="212" t="s">
        <v>49</v>
      </c>
      <c r="C62" s="213" t="s">
        <v>48</v>
      </c>
      <c r="D62" s="214">
        <v>2</v>
      </c>
      <c r="E62" s="139">
        <v>225</v>
      </c>
      <c r="F62" s="161">
        <f t="shared" si="23"/>
        <v>450</v>
      </c>
      <c r="G62" s="216">
        <f t="shared" si="24"/>
        <v>1.7871326449563147E-2</v>
      </c>
      <c r="I62" s="123"/>
      <c r="J62" s="139"/>
      <c r="K62" s="126">
        <v>450</v>
      </c>
      <c r="L62" s="139"/>
      <c r="M62" s="123"/>
      <c r="N62" s="139"/>
      <c r="O62" s="123"/>
      <c r="P62" s="139"/>
      <c r="Q62" s="157">
        <f t="shared" si="25"/>
        <v>450</v>
      </c>
      <c r="R62" s="134">
        <f t="shared" si="26"/>
        <v>0</v>
      </c>
      <c r="S62" s="224">
        <f t="shared" si="27"/>
        <v>450</v>
      </c>
      <c r="T62" s="149"/>
    </row>
    <row r="63" spans="2:20">
      <c r="B63" s="212"/>
      <c r="C63" s="213"/>
      <c r="D63" s="214"/>
      <c r="E63" s="139"/>
      <c r="F63" s="161">
        <f t="shared" si="23"/>
        <v>0</v>
      </c>
      <c r="G63" s="216">
        <f t="shared" si="24"/>
        <v>0</v>
      </c>
      <c r="I63" s="123"/>
      <c r="J63" s="139"/>
      <c r="K63" s="126"/>
      <c r="L63" s="139"/>
      <c r="M63" s="123"/>
      <c r="N63" s="139"/>
      <c r="O63" s="123"/>
      <c r="P63" s="139"/>
      <c r="Q63" s="157">
        <f t="shared" si="25"/>
        <v>0</v>
      </c>
      <c r="R63" s="134">
        <f t="shared" si="26"/>
        <v>0</v>
      </c>
      <c r="S63" s="224">
        <f t="shared" si="27"/>
        <v>0</v>
      </c>
      <c r="T63" s="149"/>
    </row>
    <row r="64" spans="2:20">
      <c r="B64" s="212"/>
      <c r="C64" s="213"/>
      <c r="D64" s="214"/>
      <c r="E64" s="139"/>
      <c r="F64" s="161">
        <f t="shared" si="23"/>
        <v>0</v>
      </c>
      <c r="G64" s="216">
        <f t="shared" si="24"/>
        <v>0</v>
      </c>
      <c r="I64" s="123"/>
      <c r="J64" s="139"/>
      <c r="K64" s="126"/>
      <c r="L64" s="139"/>
      <c r="M64" s="123"/>
      <c r="N64" s="139"/>
      <c r="O64" s="123"/>
      <c r="P64" s="139"/>
      <c r="Q64" s="157">
        <f t="shared" si="25"/>
        <v>0</v>
      </c>
      <c r="R64" s="134">
        <f t="shared" si="26"/>
        <v>0</v>
      </c>
      <c r="S64" s="224">
        <f t="shared" si="27"/>
        <v>0</v>
      </c>
      <c r="T64" s="149"/>
    </row>
    <row r="65" spans="2:20">
      <c r="B65" s="212"/>
      <c r="C65" s="213"/>
      <c r="D65" s="214"/>
      <c r="E65" s="139"/>
      <c r="F65" s="161">
        <f t="shared" si="23"/>
        <v>0</v>
      </c>
      <c r="G65" s="216">
        <f t="shared" si="24"/>
        <v>0</v>
      </c>
      <c r="I65" s="123"/>
      <c r="J65" s="139"/>
      <c r="K65" s="126"/>
      <c r="L65" s="139"/>
      <c r="M65" s="123"/>
      <c r="N65" s="139"/>
      <c r="O65" s="123"/>
      <c r="P65" s="139"/>
      <c r="Q65" s="157">
        <f t="shared" si="25"/>
        <v>0</v>
      </c>
      <c r="R65" s="134">
        <f t="shared" si="26"/>
        <v>0</v>
      </c>
      <c r="S65" s="224">
        <f t="shared" si="27"/>
        <v>0</v>
      </c>
      <c r="T65" s="149"/>
    </row>
    <row r="66" spans="2:20">
      <c r="B66" s="212"/>
      <c r="C66" s="213"/>
      <c r="D66" s="214"/>
      <c r="E66" s="139"/>
      <c r="F66" s="161">
        <f t="shared" si="23"/>
        <v>0</v>
      </c>
      <c r="G66" s="216">
        <f t="shared" si="24"/>
        <v>0</v>
      </c>
      <c r="I66" s="123"/>
      <c r="J66" s="139"/>
      <c r="K66" s="126"/>
      <c r="L66" s="139"/>
      <c r="M66" s="123"/>
      <c r="N66" s="139"/>
      <c r="O66" s="123"/>
      <c r="P66" s="139"/>
      <c r="Q66" s="157">
        <f t="shared" si="25"/>
        <v>0</v>
      </c>
      <c r="R66" s="134">
        <f t="shared" si="26"/>
        <v>0</v>
      </c>
      <c r="S66" s="224">
        <f t="shared" si="27"/>
        <v>0</v>
      </c>
      <c r="T66" s="149"/>
    </row>
    <row r="67" spans="2:20">
      <c r="B67" s="212"/>
      <c r="C67" s="213"/>
      <c r="D67" s="214"/>
      <c r="E67" s="139"/>
      <c r="F67" s="161">
        <f t="shared" si="23"/>
        <v>0</v>
      </c>
      <c r="G67" s="216">
        <f t="shared" si="24"/>
        <v>0</v>
      </c>
      <c r="I67" s="123"/>
      <c r="J67" s="139"/>
      <c r="K67" s="126"/>
      <c r="L67" s="139"/>
      <c r="M67" s="123"/>
      <c r="N67" s="139"/>
      <c r="O67" s="123"/>
      <c r="P67" s="139"/>
      <c r="Q67" s="157">
        <f t="shared" si="25"/>
        <v>0</v>
      </c>
      <c r="R67" s="134">
        <f t="shared" si="26"/>
        <v>0</v>
      </c>
      <c r="S67" s="224">
        <f t="shared" si="27"/>
        <v>0</v>
      </c>
      <c r="T67" s="149"/>
    </row>
    <row r="68" spans="2:20">
      <c r="B68" s="212"/>
      <c r="C68" s="213"/>
      <c r="D68" s="214"/>
      <c r="E68" s="139"/>
      <c r="F68" s="161">
        <f t="shared" si="23"/>
        <v>0</v>
      </c>
      <c r="G68" s="216">
        <f t="shared" si="24"/>
        <v>0</v>
      </c>
      <c r="I68" s="123"/>
      <c r="J68" s="139"/>
      <c r="K68" s="126"/>
      <c r="L68" s="139"/>
      <c r="M68" s="123"/>
      <c r="N68" s="139"/>
      <c r="O68" s="123"/>
      <c r="P68" s="139"/>
      <c r="Q68" s="157">
        <f t="shared" si="25"/>
        <v>0</v>
      </c>
      <c r="R68" s="134">
        <f t="shared" si="26"/>
        <v>0</v>
      </c>
      <c r="S68" s="224">
        <f t="shared" si="27"/>
        <v>0</v>
      </c>
      <c r="T68" s="149"/>
    </row>
    <row r="69" spans="2:20">
      <c r="B69" s="212"/>
      <c r="C69" s="213"/>
      <c r="D69" s="214"/>
      <c r="E69" s="139"/>
      <c r="F69" s="161">
        <f t="shared" si="23"/>
        <v>0</v>
      </c>
      <c r="G69" s="216">
        <f t="shared" si="24"/>
        <v>0</v>
      </c>
      <c r="I69" s="123"/>
      <c r="J69" s="139"/>
      <c r="K69" s="126"/>
      <c r="L69" s="139"/>
      <c r="M69" s="123"/>
      <c r="N69" s="139"/>
      <c r="O69" s="123"/>
      <c r="P69" s="139"/>
      <c r="Q69" s="157">
        <f t="shared" si="25"/>
        <v>0</v>
      </c>
      <c r="R69" s="134">
        <f t="shared" si="26"/>
        <v>0</v>
      </c>
      <c r="S69" s="224">
        <f t="shared" si="27"/>
        <v>0</v>
      </c>
      <c r="T69" s="149"/>
    </row>
    <row r="70" spans="2:20">
      <c r="B70" s="374" t="s">
        <v>30</v>
      </c>
      <c r="C70" s="374"/>
      <c r="D70" s="374"/>
      <c r="E70" s="374"/>
      <c r="F70" s="197">
        <f t="shared" ref="F70:P70" si="28">SUM(F60:F69)</f>
        <v>7100</v>
      </c>
      <c r="G70" s="219">
        <f t="shared" si="28"/>
        <v>0.28196981731532961</v>
      </c>
      <c r="I70" s="164">
        <f t="shared" si="28"/>
        <v>1662.5</v>
      </c>
      <c r="J70" s="165">
        <f t="shared" si="28"/>
        <v>0</v>
      </c>
      <c r="K70" s="164">
        <f t="shared" si="28"/>
        <v>2112.5</v>
      </c>
      <c r="L70" s="165">
        <f t="shared" si="28"/>
        <v>0</v>
      </c>
      <c r="M70" s="164">
        <f t="shared" si="28"/>
        <v>1662.5</v>
      </c>
      <c r="N70" s="165">
        <f t="shared" si="28"/>
        <v>0</v>
      </c>
      <c r="O70" s="164">
        <f t="shared" si="28"/>
        <v>1662.5</v>
      </c>
      <c r="P70" s="166">
        <f t="shared" si="28"/>
        <v>0</v>
      </c>
      <c r="Q70" s="167">
        <f t="shared" ref="Q70:S70" si="29">SUM(Q60:Q69)</f>
        <v>7100</v>
      </c>
      <c r="R70" s="167">
        <f t="shared" si="29"/>
        <v>0</v>
      </c>
      <c r="S70" s="167">
        <f t="shared" si="29"/>
        <v>7100</v>
      </c>
    </row>
    <row r="71" spans="2:20">
      <c r="B71" s="148"/>
      <c r="C71" s="148"/>
      <c r="D71" s="148"/>
      <c r="E71" s="148"/>
      <c r="F71" s="33"/>
      <c r="G71" s="184"/>
      <c r="I71" s="12"/>
      <c r="J71" s="11"/>
      <c r="Q71" s="39"/>
      <c r="R71" s="38"/>
      <c r="S71" s="34"/>
    </row>
    <row r="72" spans="2:20" ht="26.25" customHeight="1">
      <c r="B72" s="180" t="s">
        <v>47</v>
      </c>
      <c r="C72" s="181" t="s">
        <v>176</v>
      </c>
      <c r="D72" s="182" t="s">
        <v>37</v>
      </c>
      <c r="E72" s="181" t="s">
        <v>36</v>
      </c>
      <c r="F72" s="183" t="s">
        <v>35</v>
      </c>
      <c r="G72" s="181" t="s">
        <v>34</v>
      </c>
      <c r="I72" s="124" t="s">
        <v>181</v>
      </c>
      <c r="J72" s="124" t="s">
        <v>182</v>
      </c>
      <c r="K72" s="124" t="s">
        <v>184</v>
      </c>
      <c r="L72" s="124" t="s">
        <v>185</v>
      </c>
      <c r="M72" s="124" t="s">
        <v>186</v>
      </c>
      <c r="N72" s="124" t="s">
        <v>187</v>
      </c>
      <c r="O72" s="124" t="s">
        <v>188</v>
      </c>
      <c r="P72" s="124" t="s">
        <v>189</v>
      </c>
      <c r="Q72" s="129" t="s">
        <v>26</v>
      </c>
      <c r="R72" s="129" t="s">
        <v>25</v>
      </c>
      <c r="S72" s="132" t="s">
        <v>33</v>
      </c>
      <c r="T72" s="130" t="s">
        <v>179</v>
      </c>
    </row>
    <row r="73" spans="2:20">
      <c r="B73" s="212" t="s">
        <v>46</v>
      </c>
      <c r="C73" s="213"/>
      <c r="D73" s="214">
        <v>12</v>
      </c>
      <c r="E73" s="139">
        <v>100</v>
      </c>
      <c r="F73" s="161">
        <f t="shared" ref="F73:F82" si="30">E73*D73</f>
        <v>1200</v>
      </c>
      <c r="G73" s="216">
        <f t="shared" ref="G73:G82" si="31">IF($F$150=0,"",F73/$F$150)</f>
        <v>4.765687053216839E-2</v>
      </c>
      <c r="I73" s="123">
        <v>300</v>
      </c>
      <c r="J73" s="139"/>
      <c r="K73" s="123">
        <v>300</v>
      </c>
      <c r="L73" s="139"/>
      <c r="M73" s="123">
        <v>300</v>
      </c>
      <c r="N73" s="139"/>
      <c r="O73" s="123">
        <v>300</v>
      </c>
      <c r="P73" s="139"/>
      <c r="Q73" s="157">
        <f t="shared" ref="Q73:Q82" si="32">IF(SUMIF($I$11:$P$11,"*budget*",$I73:$P73)=F73,SUMIF($I$11:$P$11,"*budget*",$I73:$P73),"Error in Period Budget")</f>
        <v>1200</v>
      </c>
      <c r="R73" s="134">
        <f t="shared" ref="R73:R82" si="33">SUMIF($I$11:$P$11,"*actual*",$I73:$P73)</f>
        <v>0</v>
      </c>
      <c r="S73" s="224">
        <f t="shared" ref="S73:S82" si="34">F73-R73</f>
        <v>1200</v>
      </c>
      <c r="T73" s="149"/>
    </row>
    <row r="74" spans="2:20">
      <c r="B74" s="212" t="s">
        <v>200</v>
      </c>
      <c r="C74" s="213"/>
      <c r="D74" s="214">
        <v>12</v>
      </c>
      <c r="E74" s="139">
        <v>50</v>
      </c>
      <c r="F74" s="161">
        <f t="shared" si="30"/>
        <v>600</v>
      </c>
      <c r="G74" s="216">
        <f t="shared" si="31"/>
        <v>2.3828435266084195E-2</v>
      </c>
      <c r="I74" s="123">
        <v>150</v>
      </c>
      <c r="J74" s="139"/>
      <c r="K74" s="123">
        <v>150</v>
      </c>
      <c r="L74" s="139"/>
      <c r="M74" s="123">
        <v>150</v>
      </c>
      <c r="N74" s="139"/>
      <c r="O74" s="123">
        <v>150</v>
      </c>
      <c r="P74" s="139"/>
      <c r="Q74" s="157">
        <f t="shared" si="32"/>
        <v>600</v>
      </c>
      <c r="R74" s="134">
        <f t="shared" si="33"/>
        <v>0</v>
      </c>
      <c r="S74" s="224">
        <f t="shared" si="34"/>
        <v>600</v>
      </c>
      <c r="T74" s="149"/>
    </row>
    <row r="75" spans="2:20">
      <c r="B75" s="212" t="s">
        <v>201</v>
      </c>
      <c r="C75" s="213"/>
      <c r="D75" s="214">
        <v>12</v>
      </c>
      <c r="E75" s="139">
        <v>50</v>
      </c>
      <c r="F75" s="161">
        <f t="shared" si="30"/>
        <v>600</v>
      </c>
      <c r="G75" s="216">
        <f t="shared" si="31"/>
        <v>2.3828435266084195E-2</v>
      </c>
      <c r="I75" s="123">
        <v>150</v>
      </c>
      <c r="J75" s="139"/>
      <c r="K75" s="123">
        <v>150</v>
      </c>
      <c r="L75" s="139"/>
      <c r="M75" s="123">
        <v>150</v>
      </c>
      <c r="N75" s="139"/>
      <c r="O75" s="123">
        <v>150</v>
      </c>
      <c r="P75" s="139"/>
      <c r="Q75" s="157">
        <f t="shared" si="32"/>
        <v>600</v>
      </c>
      <c r="R75" s="134">
        <f t="shared" si="33"/>
        <v>0</v>
      </c>
      <c r="S75" s="224">
        <f t="shared" si="34"/>
        <v>600</v>
      </c>
      <c r="T75" s="149"/>
    </row>
    <row r="76" spans="2:20">
      <c r="B76" s="212"/>
      <c r="C76" s="213"/>
      <c r="D76" s="214"/>
      <c r="E76" s="139"/>
      <c r="F76" s="161">
        <f t="shared" si="30"/>
        <v>0</v>
      </c>
      <c r="G76" s="216">
        <f t="shared" si="31"/>
        <v>0</v>
      </c>
      <c r="I76" s="123"/>
      <c r="J76" s="139"/>
      <c r="K76" s="126"/>
      <c r="L76" s="139"/>
      <c r="M76" s="123"/>
      <c r="N76" s="139"/>
      <c r="O76" s="123"/>
      <c r="P76" s="139"/>
      <c r="Q76" s="157">
        <f t="shared" si="32"/>
        <v>0</v>
      </c>
      <c r="R76" s="134">
        <f t="shared" si="33"/>
        <v>0</v>
      </c>
      <c r="S76" s="224">
        <f t="shared" si="34"/>
        <v>0</v>
      </c>
      <c r="T76" s="149"/>
    </row>
    <row r="77" spans="2:20">
      <c r="B77" s="212"/>
      <c r="C77" s="213"/>
      <c r="D77" s="214"/>
      <c r="E77" s="139"/>
      <c r="F77" s="161">
        <f t="shared" si="30"/>
        <v>0</v>
      </c>
      <c r="G77" s="216">
        <f t="shared" si="31"/>
        <v>0</v>
      </c>
      <c r="I77" s="123"/>
      <c r="J77" s="139"/>
      <c r="K77" s="126"/>
      <c r="L77" s="139"/>
      <c r="M77" s="123"/>
      <c r="N77" s="139"/>
      <c r="O77" s="123"/>
      <c r="P77" s="139"/>
      <c r="Q77" s="157">
        <f t="shared" si="32"/>
        <v>0</v>
      </c>
      <c r="R77" s="134">
        <f t="shared" si="33"/>
        <v>0</v>
      </c>
      <c r="S77" s="224">
        <f t="shared" si="34"/>
        <v>0</v>
      </c>
      <c r="T77" s="149"/>
    </row>
    <row r="78" spans="2:20">
      <c r="B78" s="212"/>
      <c r="C78" s="213"/>
      <c r="D78" s="214"/>
      <c r="E78" s="139"/>
      <c r="F78" s="161">
        <f t="shared" si="30"/>
        <v>0</v>
      </c>
      <c r="G78" s="216">
        <f t="shared" si="31"/>
        <v>0</v>
      </c>
      <c r="I78" s="123"/>
      <c r="J78" s="139"/>
      <c r="K78" s="126"/>
      <c r="L78" s="139"/>
      <c r="M78" s="123"/>
      <c r="N78" s="139"/>
      <c r="O78" s="123"/>
      <c r="P78" s="139"/>
      <c r="Q78" s="157">
        <f t="shared" si="32"/>
        <v>0</v>
      </c>
      <c r="R78" s="134">
        <f t="shared" si="33"/>
        <v>0</v>
      </c>
      <c r="S78" s="224">
        <f t="shared" si="34"/>
        <v>0</v>
      </c>
      <c r="T78" s="149"/>
    </row>
    <row r="79" spans="2:20">
      <c r="B79" s="212"/>
      <c r="C79" s="213"/>
      <c r="D79" s="214"/>
      <c r="E79" s="139"/>
      <c r="F79" s="161">
        <f t="shared" si="30"/>
        <v>0</v>
      </c>
      <c r="G79" s="216">
        <f t="shared" si="31"/>
        <v>0</v>
      </c>
      <c r="I79" s="123"/>
      <c r="J79" s="139"/>
      <c r="K79" s="126"/>
      <c r="L79" s="139"/>
      <c r="M79" s="123"/>
      <c r="N79" s="139"/>
      <c r="O79" s="123"/>
      <c r="P79" s="139"/>
      <c r="Q79" s="157">
        <f t="shared" si="32"/>
        <v>0</v>
      </c>
      <c r="R79" s="134">
        <f t="shared" si="33"/>
        <v>0</v>
      </c>
      <c r="S79" s="224">
        <f t="shared" si="34"/>
        <v>0</v>
      </c>
      <c r="T79" s="149"/>
    </row>
    <row r="80" spans="2:20">
      <c r="B80" s="212"/>
      <c r="C80" s="213"/>
      <c r="D80" s="214"/>
      <c r="E80" s="139"/>
      <c r="F80" s="161">
        <f t="shared" si="30"/>
        <v>0</v>
      </c>
      <c r="G80" s="216">
        <f t="shared" si="31"/>
        <v>0</v>
      </c>
      <c r="I80" s="123"/>
      <c r="J80" s="139"/>
      <c r="K80" s="126"/>
      <c r="L80" s="139"/>
      <c r="M80" s="123"/>
      <c r="N80" s="139"/>
      <c r="O80" s="123"/>
      <c r="P80" s="139"/>
      <c r="Q80" s="157">
        <f t="shared" si="32"/>
        <v>0</v>
      </c>
      <c r="R80" s="134">
        <f t="shared" si="33"/>
        <v>0</v>
      </c>
      <c r="S80" s="224">
        <f t="shared" si="34"/>
        <v>0</v>
      </c>
      <c r="T80" s="149"/>
    </row>
    <row r="81" spans="2:20">
      <c r="B81" s="212"/>
      <c r="C81" s="213"/>
      <c r="D81" s="214"/>
      <c r="E81" s="139"/>
      <c r="F81" s="161">
        <f t="shared" si="30"/>
        <v>0</v>
      </c>
      <c r="G81" s="216">
        <f t="shared" si="31"/>
        <v>0</v>
      </c>
      <c r="I81" s="123"/>
      <c r="J81" s="139"/>
      <c r="K81" s="126"/>
      <c r="L81" s="139"/>
      <c r="M81" s="123"/>
      <c r="N81" s="139"/>
      <c r="O81" s="123"/>
      <c r="P81" s="139"/>
      <c r="Q81" s="157">
        <f t="shared" si="32"/>
        <v>0</v>
      </c>
      <c r="R81" s="134">
        <f t="shared" si="33"/>
        <v>0</v>
      </c>
      <c r="S81" s="224">
        <f t="shared" si="34"/>
        <v>0</v>
      </c>
      <c r="T81" s="149"/>
    </row>
    <row r="82" spans="2:20">
      <c r="B82" s="212"/>
      <c r="C82" s="213"/>
      <c r="D82" s="214"/>
      <c r="E82" s="139"/>
      <c r="F82" s="161">
        <f t="shared" si="30"/>
        <v>0</v>
      </c>
      <c r="G82" s="216">
        <f t="shared" si="31"/>
        <v>0</v>
      </c>
      <c r="I82" s="123"/>
      <c r="J82" s="139"/>
      <c r="K82" s="126"/>
      <c r="L82" s="139"/>
      <c r="M82" s="123"/>
      <c r="N82" s="139"/>
      <c r="O82" s="123"/>
      <c r="P82" s="139"/>
      <c r="Q82" s="157">
        <f t="shared" si="32"/>
        <v>0</v>
      </c>
      <c r="R82" s="134">
        <f t="shared" si="33"/>
        <v>0</v>
      </c>
      <c r="S82" s="224">
        <f t="shared" si="34"/>
        <v>0</v>
      </c>
      <c r="T82" s="149"/>
    </row>
    <row r="83" spans="2:20">
      <c r="B83" s="374" t="s">
        <v>30</v>
      </c>
      <c r="C83" s="374"/>
      <c r="D83" s="374"/>
      <c r="E83" s="374"/>
      <c r="F83" s="197">
        <f t="shared" ref="F83:P83" si="35">SUM(F73:F82)</f>
        <v>2400</v>
      </c>
      <c r="G83" s="219">
        <f t="shared" si="35"/>
        <v>9.5313741064336779E-2</v>
      </c>
      <c r="I83" s="164">
        <f t="shared" si="35"/>
        <v>600</v>
      </c>
      <c r="J83" s="165">
        <f t="shared" si="35"/>
        <v>0</v>
      </c>
      <c r="K83" s="164">
        <f t="shared" si="35"/>
        <v>600</v>
      </c>
      <c r="L83" s="165">
        <f t="shared" si="35"/>
        <v>0</v>
      </c>
      <c r="M83" s="164">
        <f t="shared" si="35"/>
        <v>600</v>
      </c>
      <c r="N83" s="165">
        <f t="shared" si="35"/>
        <v>0</v>
      </c>
      <c r="O83" s="164">
        <f t="shared" si="35"/>
        <v>600</v>
      </c>
      <c r="P83" s="166">
        <f t="shared" si="35"/>
        <v>0</v>
      </c>
      <c r="Q83" s="167">
        <f t="shared" ref="Q83:S83" si="36">SUM(Q73:Q82)</f>
        <v>2400</v>
      </c>
      <c r="R83" s="167">
        <f t="shared" si="36"/>
        <v>0</v>
      </c>
      <c r="S83" s="167">
        <f t="shared" si="36"/>
        <v>2400</v>
      </c>
    </row>
    <row r="84" spans="2:20">
      <c r="B84" s="148"/>
      <c r="C84" s="148"/>
      <c r="D84" s="148"/>
      <c r="E84" s="148"/>
      <c r="F84" s="33"/>
      <c r="G84" s="184"/>
      <c r="I84" s="12"/>
      <c r="J84" s="11"/>
      <c r="Q84" s="39" t="s">
        <v>38</v>
      </c>
      <c r="R84" s="38" t="s">
        <v>38</v>
      </c>
      <c r="S84" s="34" t="s">
        <v>38</v>
      </c>
    </row>
    <row r="85" spans="2:20" ht="26.25" customHeight="1">
      <c r="B85" s="180" t="s">
        <v>45</v>
      </c>
      <c r="C85" s="181" t="s">
        <v>176</v>
      </c>
      <c r="D85" s="182" t="s">
        <v>37</v>
      </c>
      <c r="E85" s="181" t="s">
        <v>36</v>
      </c>
      <c r="F85" s="183" t="s">
        <v>35</v>
      </c>
      <c r="G85" s="181" t="s">
        <v>34</v>
      </c>
      <c r="I85" s="124" t="s">
        <v>181</v>
      </c>
      <c r="J85" s="124" t="s">
        <v>182</v>
      </c>
      <c r="K85" s="124" t="s">
        <v>184</v>
      </c>
      <c r="L85" s="124" t="s">
        <v>185</v>
      </c>
      <c r="M85" s="124" t="s">
        <v>186</v>
      </c>
      <c r="N85" s="124" t="s">
        <v>187</v>
      </c>
      <c r="O85" s="124" t="s">
        <v>188</v>
      </c>
      <c r="P85" s="124" t="s">
        <v>189</v>
      </c>
      <c r="Q85" s="129" t="s">
        <v>26</v>
      </c>
      <c r="R85" s="129" t="s">
        <v>25</v>
      </c>
      <c r="S85" s="132" t="s">
        <v>33</v>
      </c>
      <c r="T85" s="130" t="s">
        <v>179</v>
      </c>
    </row>
    <row r="86" spans="2:20">
      <c r="B86" s="212" t="s">
        <v>44</v>
      </c>
      <c r="C86" s="213"/>
      <c r="D86" s="214">
        <v>1</v>
      </c>
      <c r="E86" s="139">
        <v>500</v>
      </c>
      <c r="F86" s="161">
        <f t="shared" ref="F86:F95" si="37">E86*D86</f>
        <v>500</v>
      </c>
      <c r="G86" s="216">
        <f t="shared" ref="G86:G95" si="38">IF($F$150=0,"",F86/$F$150)</f>
        <v>1.9857029388403495E-2</v>
      </c>
      <c r="I86" s="123">
        <v>500</v>
      </c>
      <c r="J86" s="139"/>
      <c r="K86" s="126"/>
      <c r="L86" s="139"/>
      <c r="M86" s="123"/>
      <c r="N86" s="139"/>
      <c r="O86" s="123"/>
      <c r="P86" s="139"/>
      <c r="Q86" s="157">
        <f t="shared" ref="Q86:Q95" si="39">IF(SUMIF($I$11:$P$11,"*budget*",$I86:$P86)=F86,SUMIF($I$11:$P$11,"*budget*",$I86:$P86),"Error in Period Budget")</f>
        <v>500</v>
      </c>
      <c r="R86" s="134">
        <f t="shared" ref="R86:R95" si="40">SUMIF($I$11:$P$11,"*actual*",$I86:$P86)</f>
        <v>0</v>
      </c>
      <c r="S86" s="224">
        <f t="shared" ref="S86:S95" si="41">F86-R86</f>
        <v>500</v>
      </c>
      <c r="T86" s="149"/>
    </row>
    <row r="87" spans="2:20">
      <c r="B87" s="212" t="s">
        <v>199</v>
      </c>
      <c r="C87" s="213"/>
      <c r="D87" s="214">
        <v>1</v>
      </c>
      <c r="E87" s="139">
        <v>350</v>
      </c>
      <c r="F87" s="161">
        <f t="shared" si="37"/>
        <v>350</v>
      </c>
      <c r="G87" s="216">
        <f t="shared" si="38"/>
        <v>1.3899920571882446E-2</v>
      </c>
      <c r="I87" s="123">
        <v>350</v>
      </c>
      <c r="J87" s="139"/>
      <c r="K87" s="126"/>
      <c r="L87" s="139"/>
      <c r="M87" s="123"/>
      <c r="N87" s="139"/>
      <c r="O87" s="123"/>
      <c r="P87" s="139"/>
      <c r="Q87" s="157">
        <f t="shared" si="39"/>
        <v>350</v>
      </c>
      <c r="R87" s="134">
        <f t="shared" si="40"/>
        <v>0</v>
      </c>
      <c r="S87" s="224">
        <f t="shared" si="41"/>
        <v>350</v>
      </c>
      <c r="T87" s="149"/>
    </row>
    <row r="88" spans="2:20">
      <c r="B88" s="212"/>
      <c r="C88" s="213"/>
      <c r="D88" s="214"/>
      <c r="E88" s="139"/>
      <c r="F88" s="161">
        <f t="shared" si="37"/>
        <v>0</v>
      </c>
      <c r="G88" s="216">
        <f t="shared" si="38"/>
        <v>0</v>
      </c>
      <c r="I88" s="123"/>
      <c r="J88" s="139"/>
      <c r="K88" s="126"/>
      <c r="L88" s="139"/>
      <c r="M88" s="123"/>
      <c r="N88" s="139"/>
      <c r="O88" s="123"/>
      <c r="P88" s="139"/>
      <c r="Q88" s="157">
        <f t="shared" si="39"/>
        <v>0</v>
      </c>
      <c r="R88" s="134">
        <f t="shared" si="40"/>
        <v>0</v>
      </c>
      <c r="S88" s="224">
        <f t="shared" si="41"/>
        <v>0</v>
      </c>
      <c r="T88" s="149"/>
    </row>
    <row r="89" spans="2:20">
      <c r="B89" s="212"/>
      <c r="C89" s="213"/>
      <c r="D89" s="214"/>
      <c r="E89" s="139"/>
      <c r="F89" s="161">
        <f t="shared" si="37"/>
        <v>0</v>
      </c>
      <c r="G89" s="216">
        <f t="shared" si="38"/>
        <v>0</v>
      </c>
      <c r="I89" s="123"/>
      <c r="J89" s="139"/>
      <c r="K89" s="126"/>
      <c r="L89" s="139"/>
      <c r="M89" s="123"/>
      <c r="N89" s="139"/>
      <c r="O89" s="123"/>
      <c r="P89" s="139"/>
      <c r="Q89" s="157">
        <f t="shared" si="39"/>
        <v>0</v>
      </c>
      <c r="R89" s="134">
        <f t="shared" si="40"/>
        <v>0</v>
      </c>
      <c r="S89" s="224">
        <f t="shared" si="41"/>
        <v>0</v>
      </c>
      <c r="T89" s="149"/>
    </row>
    <row r="90" spans="2:20">
      <c r="B90" s="212"/>
      <c r="C90" s="213"/>
      <c r="D90" s="214"/>
      <c r="E90" s="139"/>
      <c r="F90" s="161">
        <f t="shared" si="37"/>
        <v>0</v>
      </c>
      <c r="G90" s="216">
        <f t="shared" si="38"/>
        <v>0</v>
      </c>
      <c r="I90" s="123"/>
      <c r="J90" s="139"/>
      <c r="K90" s="126"/>
      <c r="L90" s="139"/>
      <c r="M90" s="123"/>
      <c r="N90" s="139"/>
      <c r="O90" s="123"/>
      <c r="P90" s="139"/>
      <c r="Q90" s="157">
        <f t="shared" si="39"/>
        <v>0</v>
      </c>
      <c r="R90" s="134">
        <f t="shared" si="40"/>
        <v>0</v>
      </c>
      <c r="S90" s="224">
        <f t="shared" si="41"/>
        <v>0</v>
      </c>
      <c r="T90" s="149"/>
    </row>
    <row r="91" spans="2:20">
      <c r="B91" s="212"/>
      <c r="C91" s="213"/>
      <c r="D91" s="214"/>
      <c r="E91" s="139"/>
      <c r="F91" s="161">
        <f t="shared" si="37"/>
        <v>0</v>
      </c>
      <c r="G91" s="216">
        <f t="shared" si="38"/>
        <v>0</v>
      </c>
      <c r="I91" s="123"/>
      <c r="J91" s="139"/>
      <c r="K91" s="126"/>
      <c r="L91" s="139"/>
      <c r="M91" s="123"/>
      <c r="N91" s="139"/>
      <c r="O91" s="123"/>
      <c r="P91" s="139"/>
      <c r="Q91" s="157">
        <f t="shared" si="39"/>
        <v>0</v>
      </c>
      <c r="R91" s="134">
        <f t="shared" si="40"/>
        <v>0</v>
      </c>
      <c r="S91" s="224">
        <f t="shared" si="41"/>
        <v>0</v>
      </c>
      <c r="T91" s="149"/>
    </row>
    <row r="92" spans="2:20">
      <c r="B92" s="212"/>
      <c r="C92" s="213"/>
      <c r="D92" s="214"/>
      <c r="E92" s="139"/>
      <c r="F92" s="161">
        <f t="shared" si="37"/>
        <v>0</v>
      </c>
      <c r="G92" s="216">
        <f t="shared" si="38"/>
        <v>0</v>
      </c>
      <c r="I92" s="123"/>
      <c r="J92" s="139"/>
      <c r="K92" s="126"/>
      <c r="L92" s="139"/>
      <c r="M92" s="123"/>
      <c r="N92" s="139"/>
      <c r="O92" s="123"/>
      <c r="P92" s="139"/>
      <c r="Q92" s="157">
        <f t="shared" si="39"/>
        <v>0</v>
      </c>
      <c r="R92" s="134">
        <f t="shared" si="40"/>
        <v>0</v>
      </c>
      <c r="S92" s="224">
        <f t="shared" si="41"/>
        <v>0</v>
      </c>
      <c r="T92" s="149"/>
    </row>
    <row r="93" spans="2:20">
      <c r="B93" s="212"/>
      <c r="C93" s="213"/>
      <c r="D93" s="214"/>
      <c r="E93" s="139"/>
      <c r="F93" s="161">
        <f t="shared" si="37"/>
        <v>0</v>
      </c>
      <c r="G93" s="216">
        <f t="shared" si="38"/>
        <v>0</v>
      </c>
      <c r="I93" s="123"/>
      <c r="J93" s="139"/>
      <c r="K93" s="126"/>
      <c r="L93" s="139"/>
      <c r="M93" s="123"/>
      <c r="N93" s="139"/>
      <c r="O93" s="123"/>
      <c r="P93" s="139"/>
      <c r="Q93" s="157">
        <f t="shared" si="39"/>
        <v>0</v>
      </c>
      <c r="R93" s="134">
        <f t="shared" si="40"/>
        <v>0</v>
      </c>
      <c r="S93" s="224">
        <f t="shared" si="41"/>
        <v>0</v>
      </c>
      <c r="T93" s="149"/>
    </row>
    <row r="94" spans="2:20">
      <c r="B94" s="212"/>
      <c r="C94" s="213"/>
      <c r="D94" s="214"/>
      <c r="E94" s="139"/>
      <c r="F94" s="161">
        <f t="shared" si="37"/>
        <v>0</v>
      </c>
      <c r="G94" s="216">
        <f t="shared" si="38"/>
        <v>0</v>
      </c>
      <c r="I94" s="123"/>
      <c r="J94" s="139"/>
      <c r="K94" s="126"/>
      <c r="L94" s="139"/>
      <c r="M94" s="123"/>
      <c r="N94" s="139"/>
      <c r="O94" s="123"/>
      <c r="P94" s="139"/>
      <c r="Q94" s="157">
        <f t="shared" si="39"/>
        <v>0</v>
      </c>
      <c r="R94" s="134">
        <f t="shared" si="40"/>
        <v>0</v>
      </c>
      <c r="S94" s="224">
        <f t="shared" si="41"/>
        <v>0</v>
      </c>
      <c r="T94" s="149"/>
    </row>
    <row r="95" spans="2:20">
      <c r="B95" s="212"/>
      <c r="C95" s="213"/>
      <c r="D95" s="214"/>
      <c r="E95" s="139"/>
      <c r="F95" s="161">
        <f t="shared" si="37"/>
        <v>0</v>
      </c>
      <c r="G95" s="216">
        <f t="shared" si="38"/>
        <v>0</v>
      </c>
      <c r="I95" s="123"/>
      <c r="J95" s="139"/>
      <c r="K95" s="126"/>
      <c r="L95" s="139"/>
      <c r="M95" s="123"/>
      <c r="N95" s="139"/>
      <c r="O95" s="123"/>
      <c r="P95" s="139"/>
      <c r="Q95" s="157">
        <f t="shared" si="39"/>
        <v>0</v>
      </c>
      <c r="R95" s="134">
        <f t="shared" si="40"/>
        <v>0</v>
      </c>
      <c r="S95" s="224">
        <f t="shared" si="41"/>
        <v>0</v>
      </c>
      <c r="T95" s="149"/>
    </row>
    <row r="96" spans="2:20">
      <c r="B96" s="374" t="s">
        <v>30</v>
      </c>
      <c r="C96" s="374"/>
      <c r="D96" s="374"/>
      <c r="E96" s="374"/>
      <c r="F96" s="197">
        <f t="shared" ref="F96:P96" si="42">SUM(F86:F95)</f>
        <v>850</v>
      </c>
      <c r="G96" s="219">
        <f t="shared" si="42"/>
        <v>3.3756949960285942E-2</v>
      </c>
      <c r="I96" s="164">
        <f t="shared" si="42"/>
        <v>850</v>
      </c>
      <c r="J96" s="165">
        <f t="shared" si="42"/>
        <v>0</v>
      </c>
      <c r="K96" s="164">
        <f t="shared" si="42"/>
        <v>0</v>
      </c>
      <c r="L96" s="165">
        <f t="shared" si="42"/>
        <v>0</v>
      </c>
      <c r="M96" s="164">
        <f t="shared" si="42"/>
        <v>0</v>
      </c>
      <c r="N96" s="165">
        <f t="shared" si="42"/>
        <v>0</v>
      </c>
      <c r="O96" s="164">
        <f t="shared" si="42"/>
        <v>0</v>
      </c>
      <c r="P96" s="166">
        <f t="shared" si="42"/>
        <v>0</v>
      </c>
      <c r="Q96" s="167">
        <f t="shared" ref="Q96:S96" si="43">SUM(Q86:Q95)</f>
        <v>850</v>
      </c>
      <c r="R96" s="167">
        <f t="shared" si="43"/>
        <v>0</v>
      </c>
      <c r="S96" s="167">
        <f t="shared" si="43"/>
        <v>850</v>
      </c>
    </row>
    <row r="97" spans="2:20">
      <c r="B97" s="148"/>
      <c r="C97" s="148"/>
      <c r="D97" s="148"/>
      <c r="E97" s="148"/>
      <c r="F97" s="33"/>
      <c r="G97" s="184"/>
      <c r="I97" s="12"/>
      <c r="J97" s="11"/>
      <c r="Q97" s="39" t="s">
        <v>38</v>
      </c>
      <c r="R97" s="38" t="s">
        <v>38</v>
      </c>
      <c r="S97" s="34" t="s">
        <v>38</v>
      </c>
    </row>
    <row r="98" spans="2:20" ht="26.25" customHeight="1">
      <c r="B98" s="180" t="s">
        <v>43</v>
      </c>
      <c r="C98" s="181" t="s">
        <v>176</v>
      </c>
      <c r="D98" s="182" t="s">
        <v>37</v>
      </c>
      <c r="E98" s="181" t="s">
        <v>36</v>
      </c>
      <c r="F98" s="183" t="s">
        <v>35</v>
      </c>
      <c r="G98" s="181" t="s">
        <v>34</v>
      </c>
      <c r="I98" s="124" t="s">
        <v>181</v>
      </c>
      <c r="J98" s="124" t="s">
        <v>182</v>
      </c>
      <c r="K98" s="124" t="s">
        <v>184</v>
      </c>
      <c r="L98" s="124" t="s">
        <v>185</v>
      </c>
      <c r="M98" s="124" t="s">
        <v>186</v>
      </c>
      <c r="N98" s="124" t="s">
        <v>187</v>
      </c>
      <c r="O98" s="124" t="s">
        <v>188</v>
      </c>
      <c r="P98" s="124" t="s">
        <v>189</v>
      </c>
      <c r="Q98" s="129" t="s">
        <v>26</v>
      </c>
      <c r="R98" s="129" t="s">
        <v>25</v>
      </c>
      <c r="S98" s="132" t="s">
        <v>33</v>
      </c>
      <c r="T98" s="130" t="s">
        <v>179</v>
      </c>
    </row>
    <row r="99" spans="2:20">
      <c r="B99" s="212" t="s">
        <v>42</v>
      </c>
      <c r="C99" s="213" t="s">
        <v>41</v>
      </c>
      <c r="D99" s="214">
        <v>5</v>
      </c>
      <c r="E99" s="139">
        <v>200</v>
      </c>
      <c r="F99" s="161">
        <f t="shared" ref="F99:F108" si="44">E99*D99</f>
        <v>1000</v>
      </c>
      <c r="G99" s="216">
        <f t="shared" ref="G99:G108" si="45">IF($F$150=0,"",F99/$F$150)</f>
        <v>3.971405877680699E-2</v>
      </c>
      <c r="I99" s="123"/>
      <c r="J99" s="139"/>
      <c r="K99" s="126">
        <v>1000</v>
      </c>
      <c r="L99" s="139"/>
      <c r="M99" s="123"/>
      <c r="N99" s="139"/>
      <c r="O99" s="123"/>
      <c r="P99" s="139"/>
      <c r="Q99" s="157">
        <f t="shared" ref="Q99:Q108" si="46">IF(SUMIF($I$11:$P$11,"*budget*",$I99:$P99)=F99,SUMIF($I$11:$P$11,"*budget*",$I99:$P99),"Error in Period Budget")</f>
        <v>1000</v>
      </c>
      <c r="R99" s="134">
        <f t="shared" ref="R99:R108" si="47">SUMIF($I$11:$P$11,"*actual*",$I99:$P99)</f>
        <v>0</v>
      </c>
      <c r="S99" s="224">
        <f t="shared" ref="S99:S108" si="48">F99-R99</f>
        <v>1000</v>
      </c>
      <c r="T99" s="149"/>
    </row>
    <row r="100" spans="2:20">
      <c r="B100" s="212"/>
      <c r="C100" s="213"/>
      <c r="D100" s="214"/>
      <c r="E100" s="139"/>
      <c r="F100" s="161">
        <f t="shared" si="44"/>
        <v>0</v>
      </c>
      <c r="G100" s="216">
        <f t="shared" si="45"/>
        <v>0</v>
      </c>
      <c r="I100" s="123"/>
      <c r="J100" s="139"/>
      <c r="K100" s="126"/>
      <c r="L100" s="139"/>
      <c r="M100" s="123"/>
      <c r="N100" s="139"/>
      <c r="O100" s="123"/>
      <c r="P100" s="139"/>
      <c r="Q100" s="157">
        <f t="shared" si="46"/>
        <v>0</v>
      </c>
      <c r="R100" s="134">
        <f t="shared" si="47"/>
        <v>0</v>
      </c>
      <c r="S100" s="224">
        <f t="shared" si="48"/>
        <v>0</v>
      </c>
      <c r="T100" s="149"/>
    </row>
    <row r="101" spans="2:20">
      <c r="B101" s="212"/>
      <c r="C101" s="213"/>
      <c r="D101" s="214"/>
      <c r="E101" s="139"/>
      <c r="F101" s="161">
        <f t="shared" si="44"/>
        <v>0</v>
      </c>
      <c r="G101" s="216">
        <f t="shared" si="45"/>
        <v>0</v>
      </c>
      <c r="I101" s="123"/>
      <c r="J101" s="139"/>
      <c r="K101" s="126"/>
      <c r="L101" s="139"/>
      <c r="M101" s="123"/>
      <c r="N101" s="139"/>
      <c r="O101" s="123"/>
      <c r="P101" s="139"/>
      <c r="Q101" s="157">
        <f t="shared" si="46"/>
        <v>0</v>
      </c>
      <c r="R101" s="134">
        <f t="shared" si="47"/>
        <v>0</v>
      </c>
      <c r="S101" s="224">
        <f t="shared" si="48"/>
        <v>0</v>
      </c>
      <c r="T101" s="149"/>
    </row>
    <row r="102" spans="2:20">
      <c r="B102" s="212"/>
      <c r="C102" s="213"/>
      <c r="D102" s="214"/>
      <c r="E102" s="139"/>
      <c r="F102" s="161">
        <f t="shared" si="44"/>
        <v>0</v>
      </c>
      <c r="G102" s="216">
        <f t="shared" si="45"/>
        <v>0</v>
      </c>
      <c r="I102" s="123"/>
      <c r="J102" s="139"/>
      <c r="K102" s="126"/>
      <c r="L102" s="139"/>
      <c r="M102" s="123"/>
      <c r="N102" s="139"/>
      <c r="O102" s="123"/>
      <c r="P102" s="139"/>
      <c r="Q102" s="157">
        <f t="shared" si="46"/>
        <v>0</v>
      </c>
      <c r="R102" s="134">
        <f t="shared" si="47"/>
        <v>0</v>
      </c>
      <c r="S102" s="224">
        <f t="shared" si="48"/>
        <v>0</v>
      </c>
      <c r="T102" s="149"/>
    </row>
    <row r="103" spans="2:20">
      <c r="B103" s="212"/>
      <c r="C103" s="213"/>
      <c r="D103" s="214"/>
      <c r="E103" s="139"/>
      <c r="F103" s="161">
        <f t="shared" si="44"/>
        <v>0</v>
      </c>
      <c r="G103" s="216">
        <f t="shared" si="45"/>
        <v>0</v>
      </c>
      <c r="I103" s="123"/>
      <c r="J103" s="139"/>
      <c r="K103" s="126"/>
      <c r="L103" s="139"/>
      <c r="M103" s="123"/>
      <c r="N103" s="139"/>
      <c r="O103" s="123"/>
      <c r="P103" s="139"/>
      <c r="Q103" s="157">
        <f t="shared" si="46"/>
        <v>0</v>
      </c>
      <c r="R103" s="134">
        <f t="shared" si="47"/>
        <v>0</v>
      </c>
      <c r="S103" s="224">
        <f t="shared" si="48"/>
        <v>0</v>
      </c>
      <c r="T103" s="149"/>
    </row>
    <row r="104" spans="2:20">
      <c r="B104" s="212"/>
      <c r="C104" s="213"/>
      <c r="D104" s="214"/>
      <c r="E104" s="139"/>
      <c r="F104" s="161">
        <f t="shared" si="44"/>
        <v>0</v>
      </c>
      <c r="G104" s="216">
        <f t="shared" si="45"/>
        <v>0</v>
      </c>
      <c r="I104" s="123"/>
      <c r="J104" s="139"/>
      <c r="K104" s="126"/>
      <c r="L104" s="139"/>
      <c r="M104" s="123"/>
      <c r="N104" s="139"/>
      <c r="O104" s="123"/>
      <c r="P104" s="139"/>
      <c r="Q104" s="157">
        <f t="shared" si="46"/>
        <v>0</v>
      </c>
      <c r="R104" s="134">
        <f t="shared" si="47"/>
        <v>0</v>
      </c>
      <c r="S104" s="224">
        <f t="shared" si="48"/>
        <v>0</v>
      </c>
      <c r="T104" s="149"/>
    </row>
    <row r="105" spans="2:20">
      <c r="B105" s="212"/>
      <c r="C105" s="213"/>
      <c r="D105" s="214"/>
      <c r="E105" s="139"/>
      <c r="F105" s="161">
        <f t="shared" si="44"/>
        <v>0</v>
      </c>
      <c r="G105" s="216">
        <f t="shared" si="45"/>
        <v>0</v>
      </c>
      <c r="I105" s="123"/>
      <c r="J105" s="139"/>
      <c r="K105" s="126"/>
      <c r="L105" s="139"/>
      <c r="M105" s="123"/>
      <c r="N105" s="139"/>
      <c r="O105" s="123"/>
      <c r="P105" s="139"/>
      <c r="Q105" s="157">
        <f t="shared" si="46"/>
        <v>0</v>
      </c>
      <c r="R105" s="134">
        <f t="shared" si="47"/>
        <v>0</v>
      </c>
      <c r="S105" s="224">
        <f t="shared" si="48"/>
        <v>0</v>
      </c>
      <c r="T105" s="149"/>
    </row>
    <row r="106" spans="2:20">
      <c r="B106" s="212"/>
      <c r="C106" s="213"/>
      <c r="D106" s="214"/>
      <c r="E106" s="139"/>
      <c r="F106" s="161">
        <f t="shared" si="44"/>
        <v>0</v>
      </c>
      <c r="G106" s="216">
        <f t="shared" si="45"/>
        <v>0</v>
      </c>
      <c r="I106" s="123"/>
      <c r="J106" s="139"/>
      <c r="K106" s="126"/>
      <c r="L106" s="139"/>
      <c r="M106" s="123"/>
      <c r="N106" s="139"/>
      <c r="O106" s="123"/>
      <c r="P106" s="139"/>
      <c r="Q106" s="157">
        <f t="shared" si="46"/>
        <v>0</v>
      </c>
      <c r="R106" s="134">
        <f t="shared" si="47"/>
        <v>0</v>
      </c>
      <c r="S106" s="224">
        <f t="shared" si="48"/>
        <v>0</v>
      </c>
      <c r="T106" s="149"/>
    </row>
    <row r="107" spans="2:20">
      <c r="B107" s="212"/>
      <c r="C107" s="213"/>
      <c r="D107" s="214"/>
      <c r="E107" s="139"/>
      <c r="F107" s="161">
        <f t="shared" si="44"/>
        <v>0</v>
      </c>
      <c r="G107" s="216">
        <f t="shared" si="45"/>
        <v>0</v>
      </c>
      <c r="I107" s="123"/>
      <c r="J107" s="139"/>
      <c r="K107" s="126"/>
      <c r="L107" s="139"/>
      <c r="M107" s="123"/>
      <c r="N107" s="139"/>
      <c r="O107" s="123"/>
      <c r="P107" s="139"/>
      <c r="Q107" s="157">
        <f t="shared" si="46"/>
        <v>0</v>
      </c>
      <c r="R107" s="134">
        <f t="shared" si="47"/>
        <v>0</v>
      </c>
      <c r="S107" s="224">
        <f t="shared" si="48"/>
        <v>0</v>
      </c>
      <c r="T107" s="149"/>
    </row>
    <row r="108" spans="2:20">
      <c r="B108" s="212"/>
      <c r="C108" s="213"/>
      <c r="D108" s="214"/>
      <c r="E108" s="139"/>
      <c r="F108" s="161">
        <f t="shared" si="44"/>
        <v>0</v>
      </c>
      <c r="G108" s="216">
        <f t="shared" si="45"/>
        <v>0</v>
      </c>
      <c r="I108" s="123"/>
      <c r="J108" s="139"/>
      <c r="K108" s="126"/>
      <c r="L108" s="139"/>
      <c r="M108" s="123"/>
      <c r="N108" s="139"/>
      <c r="O108" s="123"/>
      <c r="P108" s="139"/>
      <c r="Q108" s="157">
        <f t="shared" si="46"/>
        <v>0</v>
      </c>
      <c r="R108" s="134">
        <f t="shared" si="47"/>
        <v>0</v>
      </c>
      <c r="S108" s="224">
        <f t="shared" si="48"/>
        <v>0</v>
      </c>
      <c r="T108" s="149"/>
    </row>
    <row r="109" spans="2:20">
      <c r="B109" s="374" t="s">
        <v>30</v>
      </c>
      <c r="C109" s="374"/>
      <c r="D109" s="374"/>
      <c r="E109" s="374"/>
      <c r="F109" s="197">
        <f t="shared" ref="F109:P109" si="49">SUM(F99:F108)</f>
        <v>1000</v>
      </c>
      <c r="G109" s="219">
        <f t="shared" si="49"/>
        <v>3.971405877680699E-2</v>
      </c>
      <c r="I109" s="164">
        <f t="shared" si="49"/>
        <v>0</v>
      </c>
      <c r="J109" s="165">
        <f t="shared" si="49"/>
        <v>0</v>
      </c>
      <c r="K109" s="164">
        <f t="shared" si="49"/>
        <v>1000</v>
      </c>
      <c r="L109" s="165">
        <f t="shared" si="49"/>
        <v>0</v>
      </c>
      <c r="M109" s="164">
        <f t="shared" si="49"/>
        <v>0</v>
      </c>
      <c r="N109" s="165">
        <f t="shared" si="49"/>
        <v>0</v>
      </c>
      <c r="O109" s="164">
        <f t="shared" si="49"/>
        <v>0</v>
      </c>
      <c r="P109" s="166">
        <f t="shared" si="49"/>
        <v>0</v>
      </c>
      <c r="Q109" s="167">
        <f t="shared" ref="Q109:S109" si="50">SUM(Q99:Q108)</f>
        <v>1000</v>
      </c>
      <c r="R109" s="167">
        <f t="shared" si="50"/>
        <v>0</v>
      </c>
      <c r="S109" s="167">
        <f t="shared" si="50"/>
        <v>1000</v>
      </c>
    </row>
    <row r="110" spans="2:20">
      <c r="B110" s="148"/>
      <c r="C110" s="148"/>
      <c r="D110" s="148"/>
      <c r="E110" s="148"/>
      <c r="F110" s="33"/>
      <c r="G110" s="185"/>
      <c r="I110" s="33"/>
      <c r="J110" s="33"/>
      <c r="K110" s="33"/>
      <c r="L110" s="33"/>
      <c r="M110" s="33"/>
      <c r="N110" s="33"/>
      <c r="O110" s="33"/>
      <c r="P110" s="33"/>
      <c r="Q110" s="186"/>
      <c r="R110" s="186"/>
      <c r="S110" s="186"/>
    </row>
    <row r="111" spans="2:20" ht="26.25" customHeight="1">
      <c r="B111" s="180" t="s">
        <v>40</v>
      </c>
      <c r="C111" s="181" t="s">
        <v>176</v>
      </c>
      <c r="D111" s="182" t="s">
        <v>37</v>
      </c>
      <c r="E111" s="181" t="s">
        <v>36</v>
      </c>
      <c r="F111" s="183" t="s">
        <v>35</v>
      </c>
      <c r="G111" s="181" t="s">
        <v>34</v>
      </c>
      <c r="I111" s="124" t="s">
        <v>181</v>
      </c>
      <c r="J111" s="124" t="s">
        <v>182</v>
      </c>
      <c r="K111" s="124" t="s">
        <v>184</v>
      </c>
      <c r="L111" s="124" t="s">
        <v>185</v>
      </c>
      <c r="M111" s="124" t="s">
        <v>186</v>
      </c>
      <c r="N111" s="124" t="s">
        <v>187</v>
      </c>
      <c r="O111" s="124" t="s">
        <v>188</v>
      </c>
      <c r="P111" s="124" t="s">
        <v>189</v>
      </c>
      <c r="Q111" s="129" t="s">
        <v>26</v>
      </c>
      <c r="R111" s="129" t="s">
        <v>25</v>
      </c>
      <c r="S111" s="132" t="s">
        <v>33</v>
      </c>
      <c r="T111" s="130" t="s">
        <v>179</v>
      </c>
    </row>
    <row r="112" spans="2:20" ht="25.5">
      <c r="B112" s="212" t="s">
        <v>202</v>
      </c>
      <c r="C112" s="213" t="s">
        <v>31</v>
      </c>
      <c r="D112" s="214">
        <v>6</v>
      </c>
      <c r="E112" s="139">
        <v>1000</v>
      </c>
      <c r="F112" s="161">
        <f t="shared" ref="F112:F121" si="51">E112*D112</f>
        <v>6000</v>
      </c>
      <c r="G112" s="216">
        <f t="shared" ref="G112:G121" si="52">IF($F$150=0,"",F112/$F$150)</f>
        <v>0.23828435266084194</v>
      </c>
      <c r="I112" s="123"/>
      <c r="J112" s="139"/>
      <c r="K112" s="126">
        <v>2000</v>
      </c>
      <c r="L112" s="139"/>
      <c r="M112" s="123">
        <v>2000</v>
      </c>
      <c r="N112" s="139"/>
      <c r="O112" s="123">
        <v>2000</v>
      </c>
      <c r="P112" s="139"/>
      <c r="Q112" s="157">
        <f t="shared" ref="Q112:Q121" si="53">IF(SUMIF($I$11:$P$11,"*budget*",$I112:$P112)=F112,SUMIF($I$11:$P$11,"*budget*",$I112:$P112),"Error in Period Budget")</f>
        <v>6000</v>
      </c>
      <c r="R112" s="134">
        <f t="shared" ref="R112:R121" si="54">SUMIF($I$11:$P$11,"*actual*",$I112:$P112)</f>
        <v>0</v>
      </c>
      <c r="S112" s="224">
        <f t="shared" ref="S112:S121" si="55">F112-R112</f>
        <v>6000</v>
      </c>
      <c r="T112" s="149"/>
    </row>
    <row r="113" spans="2:20">
      <c r="B113" s="212"/>
      <c r="C113" s="213"/>
      <c r="D113" s="214"/>
      <c r="E113" s="139"/>
      <c r="F113" s="161">
        <f t="shared" si="51"/>
        <v>0</v>
      </c>
      <c r="G113" s="216">
        <f t="shared" si="52"/>
        <v>0</v>
      </c>
      <c r="I113" s="123"/>
      <c r="J113" s="139"/>
      <c r="K113" s="126"/>
      <c r="L113" s="139"/>
      <c r="M113" s="123"/>
      <c r="N113" s="139"/>
      <c r="O113" s="123"/>
      <c r="P113" s="139"/>
      <c r="Q113" s="157">
        <f t="shared" si="53"/>
        <v>0</v>
      </c>
      <c r="R113" s="134">
        <f t="shared" si="54"/>
        <v>0</v>
      </c>
      <c r="S113" s="224">
        <f t="shared" si="55"/>
        <v>0</v>
      </c>
      <c r="T113" s="149"/>
    </row>
    <row r="114" spans="2:20">
      <c r="B114" s="212"/>
      <c r="C114" s="213"/>
      <c r="D114" s="214"/>
      <c r="E114" s="139"/>
      <c r="F114" s="161">
        <f t="shared" si="51"/>
        <v>0</v>
      </c>
      <c r="G114" s="216">
        <f t="shared" si="52"/>
        <v>0</v>
      </c>
      <c r="I114" s="123"/>
      <c r="J114" s="139"/>
      <c r="K114" s="126"/>
      <c r="L114" s="139"/>
      <c r="M114" s="123"/>
      <c r="N114" s="139"/>
      <c r="O114" s="123"/>
      <c r="P114" s="139"/>
      <c r="Q114" s="157">
        <f t="shared" si="53"/>
        <v>0</v>
      </c>
      <c r="R114" s="134">
        <f t="shared" si="54"/>
        <v>0</v>
      </c>
      <c r="S114" s="224">
        <f t="shared" si="55"/>
        <v>0</v>
      </c>
      <c r="T114" s="149"/>
    </row>
    <row r="115" spans="2:20">
      <c r="B115" s="212"/>
      <c r="C115" s="213"/>
      <c r="D115" s="214"/>
      <c r="E115" s="139"/>
      <c r="F115" s="161">
        <f t="shared" si="51"/>
        <v>0</v>
      </c>
      <c r="G115" s="216">
        <f t="shared" si="52"/>
        <v>0</v>
      </c>
      <c r="I115" s="123"/>
      <c r="J115" s="139"/>
      <c r="K115" s="126"/>
      <c r="L115" s="139"/>
      <c r="M115" s="123"/>
      <c r="N115" s="139"/>
      <c r="O115" s="123"/>
      <c r="P115" s="139"/>
      <c r="Q115" s="157">
        <f t="shared" si="53"/>
        <v>0</v>
      </c>
      <c r="R115" s="134">
        <f t="shared" si="54"/>
        <v>0</v>
      </c>
      <c r="S115" s="224">
        <f t="shared" si="55"/>
        <v>0</v>
      </c>
      <c r="T115" s="149"/>
    </row>
    <row r="116" spans="2:20">
      <c r="B116" s="212"/>
      <c r="C116" s="213"/>
      <c r="D116" s="214"/>
      <c r="E116" s="139"/>
      <c r="F116" s="161">
        <f t="shared" si="51"/>
        <v>0</v>
      </c>
      <c r="G116" s="216">
        <f t="shared" si="52"/>
        <v>0</v>
      </c>
      <c r="I116" s="123"/>
      <c r="J116" s="139"/>
      <c r="K116" s="126"/>
      <c r="L116" s="139"/>
      <c r="M116" s="123"/>
      <c r="N116" s="139"/>
      <c r="O116" s="123"/>
      <c r="P116" s="139"/>
      <c r="Q116" s="157">
        <f t="shared" si="53"/>
        <v>0</v>
      </c>
      <c r="R116" s="134">
        <f t="shared" si="54"/>
        <v>0</v>
      </c>
      <c r="S116" s="224">
        <f t="shared" si="55"/>
        <v>0</v>
      </c>
      <c r="T116" s="149"/>
    </row>
    <row r="117" spans="2:20">
      <c r="B117" s="212"/>
      <c r="C117" s="213"/>
      <c r="D117" s="214"/>
      <c r="E117" s="139"/>
      <c r="F117" s="161">
        <f t="shared" si="51"/>
        <v>0</v>
      </c>
      <c r="G117" s="216">
        <f t="shared" si="52"/>
        <v>0</v>
      </c>
      <c r="I117" s="123"/>
      <c r="J117" s="139"/>
      <c r="K117" s="126"/>
      <c r="L117" s="139"/>
      <c r="M117" s="123"/>
      <c r="N117" s="139"/>
      <c r="O117" s="123"/>
      <c r="P117" s="139"/>
      <c r="Q117" s="157">
        <f t="shared" si="53"/>
        <v>0</v>
      </c>
      <c r="R117" s="134">
        <f t="shared" si="54"/>
        <v>0</v>
      </c>
      <c r="S117" s="224">
        <f t="shared" si="55"/>
        <v>0</v>
      </c>
      <c r="T117" s="149"/>
    </row>
    <row r="118" spans="2:20">
      <c r="B118" s="212"/>
      <c r="C118" s="213"/>
      <c r="D118" s="214"/>
      <c r="E118" s="139"/>
      <c r="F118" s="161">
        <f t="shared" si="51"/>
        <v>0</v>
      </c>
      <c r="G118" s="216">
        <f t="shared" si="52"/>
        <v>0</v>
      </c>
      <c r="I118" s="123"/>
      <c r="J118" s="139"/>
      <c r="K118" s="126"/>
      <c r="L118" s="139"/>
      <c r="M118" s="123"/>
      <c r="N118" s="139"/>
      <c r="O118" s="123"/>
      <c r="P118" s="139"/>
      <c r="Q118" s="157">
        <f t="shared" si="53"/>
        <v>0</v>
      </c>
      <c r="R118" s="134">
        <f t="shared" si="54"/>
        <v>0</v>
      </c>
      <c r="S118" s="224">
        <f t="shared" si="55"/>
        <v>0</v>
      </c>
      <c r="T118" s="149"/>
    </row>
    <row r="119" spans="2:20">
      <c r="B119" s="212"/>
      <c r="C119" s="213"/>
      <c r="D119" s="214"/>
      <c r="E119" s="139"/>
      <c r="F119" s="161">
        <f t="shared" si="51"/>
        <v>0</v>
      </c>
      <c r="G119" s="216">
        <f t="shared" si="52"/>
        <v>0</v>
      </c>
      <c r="I119" s="123"/>
      <c r="J119" s="139"/>
      <c r="K119" s="126"/>
      <c r="L119" s="139"/>
      <c r="M119" s="123"/>
      <c r="N119" s="139"/>
      <c r="O119" s="123"/>
      <c r="P119" s="139"/>
      <c r="Q119" s="157">
        <f t="shared" si="53"/>
        <v>0</v>
      </c>
      <c r="R119" s="134">
        <f t="shared" si="54"/>
        <v>0</v>
      </c>
      <c r="S119" s="224">
        <f t="shared" si="55"/>
        <v>0</v>
      </c>
      <c r="T119" s="149"/>
    </row>
    <row r="120" spans="2:20">
      <c r="B120" s="212"/>
      <c r="C120" s="213"/>
      <c r="D120" s="214"/>
      <c r="E120" s="139"/>
      <c r="F120" s="161">
        <f t="shared" si="51"/>
        <v>0</v>
      </c>
      <c r="G120" s="216">
        <f t="shared" si="52"/>
        <v>0</v>
      </c>
      <c r="I120" s="123"/>
      <c r="J120" s="139"/>
      <c r="K120" s="126"/>
      <c r="L120" s="139"/>
      <c r="M120" s="123"/>
      <c r="N120" s="139"/>
      <c r="O120" s="123"/>
      <c r="P120" s="139"/>
      <c r="Q120" s="157">
        <f t="shared" si="53"/>
        <v>0</v>
      </c>
      <c r="R120" s="134">
        <f t="shared" si="54"/>
        <v>0</v>
      </c>
      <c r="S120" s="224">
        <f t="shared" si="55"/>
        <v>0</v>
      </c>
      <c r="T120" s="149"/>
    </row>
    <row r="121" spans="2:20">
      <c r="B121" s="212"/>
      <c r="C121" s="213"/>
      <c r="D121" s="214"/>
      <c r="E121" s="139"/>
      <c r="F121" s="161">
        <f t="shared" si="51"/>
        <v>0</v>
      </c>
      <c r="G121" s="216">
        <f t="shared" si="52"/>
        <v>0</v>
      </c>
      <c r="I121" s="123"/>
      <c r="J121" s="139"/>
      <c r="K121" s="126"/>
      <c r="L121" s="139"/>
      <c r="M121" s="123"/>
      <c r="N121" s="139"/>
      <c r="O121" s="123"/>
      <c r="P121" s="139"/>
      <c r="Q121" s="157">
        <f t="shared" si="53"/>
        <v>0</v>
      </c>
      <c r="R121" s="134">
        <f t="shared" si="54"/>
        <v>0</v>
      </c>
      <c r="S121" s="224">
        <f t="shared" si="55"/>
        <v>0</v>
      </c>
      <c r="T121" s="149"/>
    </row>
    <row r="122" spans="2:20">
      <c r="B122" s="374" t="s">
        <v>30</v>
      </c>
      <c r="C122" s="374"/>
      <c r="D122" s="374"/>
      <c r="E122" s="374"/>
      <c r="F122" s="197">
        <f t="shared" ref="F122:P122" si="56">SUM(F112:F121)</f>
        <v>6000</v>
      </c>
      <c r="G122" s="219">
        <f t="shared" si="56"/>
        <v>0.23828435266084194</v>
      </c>
      <c r="I122" s="164">
        <f t="shared" si="56"/>
        <v>0</v>
      </c>
      <c r="J122" s="165">
        <f t="shared" si="56"/>
        <v>0</v>
      </c>
      <c r="K122" s="164">
        <f t="shared" si="56"/>
        <v>2000</v>
      </c>
      <c r="L122" s="165">
        <f t="shared" si="56"/>
        <v>0</v>
      </c>
      <c r="M122" s="164">
        <f t="shared" si="56"/>
        <v>2000</v>
      </c>
      <c r="N122" s="165">
        <f t="shared" si="56"/>
        <v>0</v>
      </c>
      <c r="O122" s="164">
        <f t="shared" si="56"/>
        <v>2000</v>
      </c>
      <c r="P122" s="166">
        <f t="shared" si="56"/>
        <v>0</v>
      </c>
      <c r="Q122" s="167">
        <f t="shared" ref="Q122:S122" si="57">SUM(Q112:Q121)</f>
        <v>6000</v>
      </c>
      <c r="R122" s="167">
        <f t="shared" si="57"/>
        <v>0</v>
      </c>
      <c r="S122" s="167">
        <f t="shared" si="57"/>
        <v>6000</v>
      </c>
    </row>
    <row r="123" spans="2:20">
      <c r="B123" s="187"/>
      <c r="C123" s="187"/>
      <c r="D123" s="148"/>
      <c r="E123" s="148"/>
      <c r="F123" s="33"/>
      <c r="G123" s="185"/>
      <c r="I123" s="12"/>
      <c r="J123" s="11"/>
      <c r="Q123" s="39" t="s">
        <v>38</v>
      </c>
      <c r="R123" s="38" t="s">
        <v>38</v>
      </c>
      <c r="S123" s="34" t="s">
        <v>38</v>
      </c>
    </row>
    <row r="124" spans="2:20" ht="26.25" customHeight="1">
      <c r="B124" s="180" t="s">
        <v>39</v>
      </c>
      <c r="C124" s="181" t="s">
        <v>176</v>
      </c>
      <c r="D124" s="182" t="s">
        <v>37</v>
      </c>
      <c r="E124" s="181" t="s">
        <v>36</v>
      </c>
      <c r="F124" s="183" t="s">
        <v>35</v>
      </c>
      <c r="G124" s="181" t="s">
        <v>34</v>
      </c>
      <c r="I124" s="124" t="s">
        <v>181</v>
      </c>
      <c r="J124" s="124" t="s">
        <v>182</v>
      </c>
      <c r="K124" s="124" t="s">
        <v>184</v>
      </c>
      <c r="L124" s="124" t="s">
        <v>185</v>
      </c>
      <c r="M124" s="124" t="s">
        <v>186</v>
      </c>
      <c r="N124" s="124" t="s">
        <v>187</v>
      </c>
      <c r="O124" s="124" t="s">
        <v>188</v>
      </c>
      <c r="P124" s="124" t="s">
        <v>189</v>
      </c>
      <c r="Q124" s="129" t="s">
        <v>26</v>
      </c>
      <c r="R124" s="129" t="s">
        <v>25</v>
      </c>
      <c r="S124" s="132" t="s">
        <v>33</v>
      </c>
      <c r="T124" s="130" t="s">
        <v>179</v>
      </c>
    </row>
    <row r="125" spans="2:20">
      <c r="B125" s="212"/>
      <c r="C125" s="213"/>
      <c r="D125" s="214"/>
      <c r="E125" s="139"/>
      <c r="F125" s="161">
        <f t="shared" ref="F125:F134" si="58">E125*D125</f>
        <v>0</v>
      </c>
      <c r="G125" s="216">
        <f t="shared" ref="G125:G134" si="59">IF($F$150=0,"",F125/$F$150)</f>
        <v>0</v>
      </c>
      <c r="I125" s="123"/>
      <c r="J125" s="139"/>
      <c r="K125" s="126"/>
      <c r="L125" s="139"/>
      <c r="M125" s="123"/>
      <c r="N125" s="139"/>
      <c r="O125" s="123"/>
      <c r="P125" s="139"/>
      <c r="Q125" s="157">
        <f t="shared" ref="Q125:Q134" si="60">IF(SUMIF($I$11:$P$11,"*budget*",$I125:$P125)=F125,SUMIF($I$11:$P$11,"*budget*",$I125:$P125),"Error in Period Budget")</f>
        <v>0</v>
      </c>
      <c r="R125" s="134">
        <f t="shared" ref="R125:R134" si="61">SUMIF($I$11:$P$11,"*actual*",$I125:$P125)</f>
        <v>0</v>
      </c>
      <c r="S125" s="224">
        <f t="shared" ref="S125:S134" si="62">F125-R125</f>
        <v>0</v>
      </c>
      <c r="T125" s="149"/>
    </row>
    <row r="126" spans="2:20">
      <c r="B126" s="212"/>
      <c r="C126" s="213"/>
      <c r="D126" s="214"/>
      <c r="E126" s="139"/>
      <c r="F126" s="161">
        <f t="shared" si="58"/>
        <v>0</v>
      </c>
      <c r="G126" s="216">
        <f t="shared" si="59"/>
        <v>0</v>
      </c>
      <c r="I126" s="123"/>
      <c r="J126" s="139"/>
      <c r="K126" s="126"/>
      <c r="L126" s="139"/>
      <c r="M126" s="123"/>
      <c r="N126" s="139"/>
      <c r="O126" s="123"/>
      <c r="P126" s="139"/>
      <c r="Q126" s="157">
        <f t="shared" si="60"/>
        <v>0</v>
      </c>
      <c r="R126" s="134">
        <f t="shared" si="61"/>
        <v>0</v>
      </c>
      <c r="S126" s="224">
        <f t="shared" si="62"/>
        <v>0</v>
      </c>
      <c r="T126" s="149"/>
    </row>
    <row r="127" spans="2:20">
      <c r="B127" s="212"/>
      <c r="C127" s="213"/>
      <c r="D127" s="214"/>
      <c r="E127" s="139"/>
      <c r="F127" s="161">
        <f t="shared" si="58"/>
        <v>0</v>
      </c>
      <c r="G127" s="216">
        <f t="shared" si="59"/>
        <v>0</v>
      </c>
      <c r="I127" s="123"/>
      <c r="J127" s="139"/>
      <c r="K127" s="126"/>
      <c r="L127" s="139"/>
      <c r="M127" s="123"/>
      <c r="N127" s="139"/>
      <c r="O127" s="123"/>
      <c r="P127" s="139"/>
      <c r="Q127" s="157">
        <f t="shared" si="60"/>
        <v>0</v>
      </c>
      <c r="R127" s="134">
        <f t="shared" si="61"/>
        <v>0</v>
      </c>
      <c r="S127" s="224">
        <f t="shared" si="62"/>
        <v>0</v>
      </c>
      <c r="T127" s="149"/>
    </row>
    <row r="128" spans="2:20">
      <c r="B128" s="212"/>
      <c r="C128" s="213"/>
      <c r="D128" s="214"/>
      <c r="E128" s="139"/>
      <c r="F128" s="161">
        <f t="shared" si="58"/>
        <v>0</v>
      </c>
      <c r="G128" s="216">
        <f t="shared" si="59"/>
        <v>0</v>
      </c>
      <c r="I128" s="123"/>
      <c r="J128" s="139"/>
      <c r="K128" s="126"/>
      <c r="L128" s="139"/>
      <c r="M128" s="123"/>
      <c r="N128" s="139"/>
      <c r="O128" s="123"/>
      <c r="P128" s="139"/>
      <c r="Q128" s="157">
        <f t="shared" si="60"/>
        <v>0</v>
      </c>
      <c r="R128" s="134">
        <f t="shared" si="61"/>
        <v>0</v>
      </c>
      <c r="S128" s="224">
        <f t="shared" si="62"/>
        <v>0</v>
      </c>
      <c r="T128" s="149"/>
    </row>
    <row r="129" spans="2:20">
      <c r="B129" s="212"/>
      <c r="C129" s="213"/>
      <c r="D129" s="214"/>
      <c r="E129" s="139"/>
      <c r="F129" s="161">
        <f t="shared" si="58"/>
        <v>0</v>
      </c>
      <c r="G129" s="216">
        <f t="shared" si="59"/>
        <v>0</v>
      </c>
      <c r="I129" s="123"/>
      <c r="J129" s="139"/>
      <c r="K129" s="126"/>
      <c r="L129" s="139"/>
      <c r="M129" s="123"/>
      <c r="N129" s="139"/>
      <c r="O129" s="123"/>
      <c r="P129" s="139"/>
      <c r="Q129" s="157">
        <f t="shared" si="60"/>
        <v>0</v>
      </c>
      <c r="R129" s="134">
        <f t="shared" si="61"/>
        <v>0</v>
      </c>
      <c r="S129" s="224">
        <f t="shared" si="62"/>
        <v>0</v>
      </c>
      <c r="T129" s="149"/>
    </row>
    <row r="130" spans="2:20">
      <c r="B130" s="212"/>
      <c r="C130" s="213"/>
      <c r="D130" s="214"/>
      <c r="E130" s="139"/>
      <c r="F130" s="161">
        <f t="shared" si="58"/>
        <v>0</v>
      </c>
      <c r="G130" s="216">
        <f t="shared" si="59"/>
        <v>0</v>
      </c>
      <c r="I130" s="123"/>
      <c r="J130" s="139"/>
      <c r="K130" s="126"/>
      <c r="L130" s="139"/>
      <c r="M130" s="123"/>
      <c r="N130" s="139"/>
      <c r="O130" s="123"/>
      <c r="P130" s="139"/>
      <c r="Q130" s="157">
        <f t="shared" si="60"/>
        <v>0</v>
      </c>
      <c r="R130" s="134">
        <f t="shared" si="61"/>
        <v>0</v>
      </c>
      <c r="S130" s="224">
        <f t="shared" si="62"/>
        <v>0</v>
      </c>
      <c r="T130" s="149"/>
    </row>
    <row r="131" spans="2:20">
      <c r="B131" s="212"/>
      <c r="C131" s="213"/>
      <c r="D131" s="214"/>
      <c r="E131" s="139"/>
      <c r="F131" s="161">
        <f t="shared" si="58"/>
        <v>0</v>
      </c>
      <c r="G131" s="216">
        <f t="shared" si="59"/>
        <v>0</v>
      </c>
      <c r="I131" s="123"/>
      <c r="J131" s="139"/>
      <c r="K131" s="126"/>
      <c r="L131" s="139"/>
      <c r="M131" s="123"/>
      <c r="N131" s="139"/>
      <c r="O131" s="123"/>
      <c r="P131" s="139"/>
      <c r="Q131" s="157">
        <f t="shared" si="60"/>
        <v>0</v>
      </c>
      <c r="R131" s="134">
        <f t="shared" si="61"/>
        <v>0</v>
      </c>
      <c r="S131" s="224">
        <f t="shared" si="62"/>
        <v>0</v>
      </c>
      <c r="T131" s="149"/>
    </row>
    <row r="132" spans="2:20">
      <c r="B132" s="212"/>
      <c r="C132" s="213"/>
      <c r="D132" s="214"/>
      <c r="E132" s="139"/>
      <c r="F132" s="161">
        <f t="shared" si="58"/>
        <v>0</v>
      </c>
      <c r="G132" s="216">
        <f t="shared" si="59"/>
        <v>0</v>
      </c>
      <c r="I132" s="123"/>
      <c r="J132" s="139"/>
      <c r="K132" s="126"/>
      <c r="L132" s="139"/>
      <c r="M132" s="123"/>
      <c r="N132" s="139"/>
      <c r="O132" s="123"/>
      <c r="P132" s="139"/>
      <c r="Q132" s="157">
        <f t="shared" si="60"/>
        <v>0</v>
      </c>
      <c r="R132" s="134">
        <f t="shared" si="61"/>
        <v>0</v>
      </c>
      <c r="S132" s="224">
        <f t="shared" si="62"/>
        <v>0</v>
      </c>
      <c r="T132" s="149"/>
    </row>
    <row r="133" spans="2:20">
      <c r="B133" s="212"/>
      <c r="C133" s="213"/>
      <c r="D133" s="214"/>
      <c r="E133" s="139"/>
      <c r="F133" s="161">
        <f t="shared" si="58"/>
        <v>0</v>
      </c>
      <c r="G133" s="216">
        <f t="shared" si="59"/>
        <v>0</v>
      </c>
      <c r="I133" s="123"/>
      <c r="J133" s="139"/>
      <c r="K133" s="126"/>
      <c r="L133" s="139"/>
      <c r="M133" s="123"/>
      <c r="N133" s="139"/>
      <c r="O133" s="123"/>
      <c r="P133" s="139"/>
      <c r="Q133" s="157">
        <f t="shared" si="60"/>
        <v>0</v>
      </c>
      <c r="R133" s="134">
        <f t="shared" si="61"/>
        <v>0</v>
      </c>
      <c r="S133" s="224">
        <f t="shared" si="62"/>
        <v>0</v>
      </c>
      <c r="T133" s="149"/>
    </row>
    <row r="134" spans="2:20">
      <c r="B134" s="212"/>
      <c r="C134" s="213"/>
      <c r="D134" s="214"/>
      <c r="E134" s="139"/>
      <c r="F134" s="161">
        <f t="shared" si="58"/>
        <v>0</v>
      </c>
      <c r="G134" s="216">
        <f t="shared" si="59"/>
        <v>0</v>
      </c>
      <c r="I134" s="123"/>
      <c r="J134" s="139"/>
      <c r="K134" s="126"/>
      <c r="L134" s="139"/>
      <c r="M134" s="123"/>
      <c r="N134" s="139"/>
      <c r="O134" s="123"/>
      <c r="P134" s="139"/>
      <c r="Q134" s="157">
        <f t="shared" si="60"/>
        <v>0</v>
      </c>
      <c r="R134" s="134">
        <f t="shared" si="61"/>
        <v>0</v>
      </c>
      <c r="S134" s="224">
        <f t="shared" si="62"/>
        <v>0</v>
      </c>
      <c r="T134" s="149"/>
    </row>
    <row r="135" spans="2:20">
      <c r="B135" s="374" t="s">
        <v>30</v>
      </c>
      <c r="C135" s="374"/>
      <c r="D135" s="374"/>
      <c r="E135" s="374"/>
      <c r="F135" s="197">
        <f t="shared" ref="F135:P135" si="63">SUM(F125:F134)</f>
        <v>0</v>
      </c>
      <c r="G135" s="219">
        <f t="shared" si="63"/>
        <v>0</v>
      </c>
      <c r="I135" s="164">
        <f t="shared" si="63"/>
        <v>0</v>
      </c>
      <c r="J135" s="165">
        <f t="shared" si="63"/>
        <v>0</v>
      </c>
      <c r="K135" s="164">
        <f t="shared" si="63"/>
        <v>0</v>
      </c>
      <c r="L135" s="165">
        <f t="shared" si="63"/>
        <v>0</v>
      </c>
      <c r="M135" s="164">
        <f t="shared" si="63"/>
        <v>0</v>
      </c>
      <c r="N135" s="165">
        <f t="shared" si="63"/>
        <v>0</v>
      </c>
      <c r="O135" s="164">
        <f t="shared" si="63"/>
        <v>0</v>
      </c>
      <c r="P135" s="166">
        <f t="shared" si="63"/>
        <v>0</v>
      </c>
      <c r="Q135" s="167">
        <f t="shared" ref="Q135:S135" si="64">SUM(Q125:Q134)</f>
        <v>0</v>
      </c>
      <c r="R135" s="167">
        <f t="shared" si="64"/>
        <v>0</v>
      </c>
      <c r="S135" s="167">
        <f t="shared" si="64"/>
        <v>0</v>
      </c>
    </row>
    <row r="136" spans="2:20">
      <c r="B136" s="187"/>
      <c r="C136" s="187"/>
      <c r="D136" s="148"/>
      <c r="E136" s="148"/>
      <c r="F136" s="33"/>
      <c r="G136" s="185"/>
      <c r="I136" s="12"/>
      <c r="J136" s="11"/>
      <c r="P136" s="11" t="s">
        <v>38</v>
      </c>
      <c r="Q136" s="39" t="s">
        <v>38</v>
      </c>
      <c r="R136" s="38" t="s">
        <v>38</v>
      </c>
      <c r="S136" s="34" t="s">
        <v>38</v>
      </c>
    </row>
    <row r="137" spans="2:20" ht="38.25">
      <c r="B137" s="180" t="s">
        <v>79</v>
      </c>
      <c r="C137" s="181" t="s">
        <v>176</v>
      </c>
      <c r="D137" s="182" t="s">
        <v>37</v>
      </c>
      <c r="E137" s="181" t="s">
        <v>36</v>
      </c>
      <c r="F137" s="183" t="s">
        <v>35</v>
      </c>
      <c r="G137" s="181" t="s">
        <v>34</v>
      </c>
      <c r="I137" s="124" t="s">
        <v>181</v>
      </c>
      <c r="J137" s="124" t="s">
        <v>182</v>
      </c>
      <c r="K137" s="124" t="s">
        <v>184</v>
      </c>
      <c r="L137" s="124" t="s">
        <v>185</v>
      </c>
      <c r="M137" s="124" t="s">
        <v>186</v>
      </c>
      <c r="N137" s="124" t="s">
        <v>187</v>
      </c>
      <c r="O137" s="124" t="s">
        <v>188</v>
      </c>
      <c r="P137" s="124" t="s">
        <v>189</v>
      </c>
      <c r="Q137" s="129" t="s">
        <v>26</v>
      </c>
      <c r="R137" s="129" t="s">
        <v>25</v>
      </c>
      <c r="S137" s="132" t="s">
        <v>33</v>
      </c>
      <c r="T137" s="130" t="s">
        <v>179</v>
      </c>
    </row>
    <row r="138" spans="2:20" ht="25.5">
      <c r="B138" s="212" t="s">
        <v>32</v>
      </c>
      <c r="C138" s="213" t="s">
        <v>31</v>
      </c>
      <c r="D138" s="214">
        <v>1</v>
      </c>
      <c r="E138" s="139">
        <v>250</v>
      </c>
      <c r="F138" s="161">
        <f t="shared" ref="F138:F147" si="65">E138*D138</f>
        <v>250</v>
      </c>
      <c r="G138" s="216">
        <f t="shared" ref="G138:G147" si="66">IF($F$150=0,"",F138/$F$150)</f>
        <v>9.9285146942017476E-3</v>
      </c>
      <c r="I138" s="123"/>
      <c r="J138" s="139"/>
      <c r="K138" s="126"/>
      <c r="L138" s="139"/>
      <c r="M138" s="123"/>
      <c r="N138" s="139"/>
      <c r="O138" s="123">
        <v>250</v>
      </c>
      <c r="P138" s="139"/>
      <c r="Q138" s="157">
        <f>IF(SUMIF($I$11:$P$11,"*budget*",$I138:$P138)=F138,SUMIF($I$11:$P$11,"*budget*",$I138:$P138),"Error in Period Budget")</f>
        <v>250</v>
      </c>
      <c r="R138" s="134">
        <f t="shared" ref="R138:R147" si="67">SUMIF($I$11:$P$11,"*actual*",$I138:$P138)</f>
        <v>0</v>
      </c>
      <c r="S138" s="224">
        <f t="shared" ref="S138:S147" si="68">F138-R138</f>
        <v>250</v>
      </c>
      <c r="T138" s="149"/>
    </row>
    <row r="139" spans="2:20">
      <c r="B139" s="212"/>
      <c r="C139" s="213"/>
      <c r="D139" s="214"/>
      <c r="E139" s="139"/>
      <c r="F139" s="161">
        <f t="shared" si="65"/>
        <v>0</v>
      </c>
      <c r="G139" s="216">
        <f t="shared" si="66"/>
        <v>0</v>
      </c>
      <c r="I139" s="123"/>
      <c r="J139" s="139"/>
      <c r="K139" s="126"/>
      <c r="L139" s="139"/>
      <c r="M139" s="123"/>
      <c r="N139" s="139"/>
      <c r="O139" s="123"/>
      <c r="P139" s="139"/>
      <c r="Q139" s="157">
        <f t="shared" ref="Q139:Q147" si="69">IF(SUMIF($I$11:$P$11,"*budget*",$I139:$P139)=F139,SUMIF($I$11:$P$11,"*budget*",$I139:$P139),"Error in Period Budget")</f>
        <v>0</v>
      </c>
      <c r="R139" s="134">
        <f t="shared" si="67"/>
        <v>0</v>
      </c>
      <c r="S139" s="224">
        <f t="shared" si="68"/>
        <v>0</v>
      </c>
      <c r="T139" s="149"/>
    </row>
    <row r="140" spans="2:20">
      <c r="B140" s="212"/>
      <c r="C140" s="213"/>
      <c r="D140" s="214"/>
      <c r="E140" s="139"/>
      <c r="F140" s="161">
        <f t="shared" si="65"/>
        <v>0</v>
      </c>
      <c r="G140" s="216">
        <f t="shared" si="66"/>
        <v>0</v>
      </c>
      <c r="I140" s="123"/>
      <c r="J140" s="139"/>
      <c r="K140" s="126"/>
      <c r="L140" s="139"/>
      <c r="M140" s="123"/>
      <c r="N140" s="139"/>
      <c r="O140" s="123"/>
      <c r="P140" s="139"/>
      <c r="Q140" s="157">
        <f t="shared" si="69"/>
        <v>0</v>
      </c>
      <c r="R140" s="134">
        <f t="shared" si="67"/>
        <v>0</v>
      </c>
      <c r="S140" s="224">
        <f t="shared" si="68"/>
        <v>0</v>
      </c>
      <c r="T140" s="149"/>
    </row>
    <row r="141" spans="2:20">
      <c r="B141" s="212"/>
      <c r="C141" s="213"/>
      <c r="D141" s="214"/>
      <c r="E141" s="139"/>
      <c r="F141" s="161">
        <f t="shared" si="65"/>
        <v>0</v>
      </c>
      <c r="G141" s="216">
        <f t="shared" si="66"/>
        <v>0</v>
      </c>
      <c r="I141" s="123"/>
      <c r="J141" s="139"/>
      <c r="K141" s="126"/>
      <c r="L141" s="139"/>
      <c r="M141" s="123"/>
      <c r="N141" s="139"/>
      <c r="O141" s="123"/>
      <c r="P141" s="139"/>
      <c r="Q141" s="157">
        <f t="shared" si="69"/>
        <v>0</v>
      </c>
      <c r="R141" s="134">
        <f t="shared" si="67"/>
        <v>0</v>
      </c>
      <c r="S141" s="224">
        <f t="shared" si="68"/>
        <v>0</v>
      </c>
      <c r="T141" s="149"/>
    </row>
    <row r="142" spans="2:20">
      <c r="B142" s="212"/>
      <c r="C142" s="213"/>
      <c r="D142" s="214"/>
      <c r="E142" s="139"/>
      <c r="F142" s="161">
        <f t="shared" si="65"/>
        <v>0</v>
      </c>
      <c r="G142" s="216">
        <f t="shared" si="66"/>
        <v>0</v>
      </c>
      <c r="I142" s="123"/>
      <c r="J142" s="139"/>
      <c r="K142" s="126"/>
      <c r="L142" s="139"/>
      <c r="M142" s="123"/>
      <c r="N142" s="139"/>
      <c r="O142" s="123"/>
      <c r="P142" s="139"/>
      <c r="Q142" s="157">
        <f t="shared" si="69"/>
        <v>0</v>
      </c>
      <c r="R142" s="134">
        <f t="shared" si="67"/>
        <v>0</v>
      </c>
      <c r="S142" s="224">
        <f t="shared" si="68"/>
        <v>0</v>
      </c>
      <c r="T142" s="149"/>
    </row>
    <row r="143" spans="2:20">
      <c r="B143" s="212"/>
      <c r="C143" s="213"/>
      <c r="D143" s="214"/>
      <c r="E143" s="139"/>
      <c r="F143" s="161">
        <f t="shared" si="65"/>
        <v>0</v>
      </c>
      <c r="G143" s="216">
        <f t="shared" si="66"/>
        <v>0</v>
      </c>
      <c r="I143" s="123"/>
      <c r="J143" s="139"/>
      <c r="K143" s="126"/>
      <c r="L143" s="139"/>
      <c r="M143" s="123"/>
      <c r="N143" s="139"/>
      <c r="O143" s="123"/>
      <c r="P143" s="139"/>
      <c r="Q143" s="157">
        <f t="shared" si="69"/>
        <v>0</v>
      </c>
      <c r="R143" s="134">
        <f t="shared" si="67"/>
        <v>0</v>
      </c>
      <c r="S143" s="224">
        <f t="shared" si="68"/>
        <v>0</v>
      </c>
      <c r="T143" s="149"/>
    </row>
    <row r="144" spans="2:20">
      <c r="B144" s="212"/>
      <c r="C144" s="213"/>
      <c r="D144" s="214"/>
      <c r="E144" s="139"/>
      <c r="F144" s="161">
        <f t="shared" si="65"/>
        <v>0</v>
      </c>
      <c r="G144" s="216">
        <f t="shared" si="66"/>
        <v>0</v>
      </c>
      <c r="I144" s="123"/>
      <c r="J144" s="139"/>
      <c r="K144" s="126"/>
      <c r="L144" s="139"/>
      <c r="M144" s="123"/>
      <c r="N144" s="139"/>
      <c r="O144" s="123"/>
      <c r="P144" s="139"/>
      <c r="Q144" s="157">
        <f t="shared" si="69"/>
        <v>0</v>
      </c>
      <c r="R144" s="134">
        <f t="shared" si="67"/>
        <v>0</v>
      </c>
      <c r="S144" s="224">
        <f t="shared" si="68"/>
        <v>0</v>
      </c>
      <c r="T144" s="149"/>
    </row>
    <row r="145" spans="1:20">
      <c r="B145" s="212"/>
      <c r="C145" s="213"/>
      <c r="D145" s="214"/>
      <c r="E145" s="139"/>
      <c r="F145" s="161">
        <f t="shared" si="65"/>
        <v>0</v>
      </c>
      <c r="G145" s="216">
        <f t="shared" si="66"/>
        <v>0</v>
      </c>
      <c r="I145" s="123"/>
      <c r="J145" s="139"/>
      <c r="K145" s="126"/>
      <c r="L145" s="139"/>
      <c r="M145" s="123"/>
      <c r="N145" s="139"/>
      <c r="O145" s="123"/>
      <c r="P145" s="139"/>
      <c r="Q145" s="157">
        <f t="shared" si="69"/>
        <v>0</v>
      </c>
      <c r="R145" s="134">
        <f t="shared" si="67"/>
        <v>0</v>
      </c>
      <c r="S145" s="224">
        <f t="shared" si="68"/>
        <v>0</v>
      </c>
      <c r="T145" s="149"/>
    </row>
    <row r="146" spans="1:20">
      <c r="B146" s="212"/>
      <c r="C146" s="213"/>
      <c r="D146" s="214"/>
      <c r="E146" s="139"/>
      <c r="F146" s="161">
        <f t="shared" si="65"/>
        <v>0</v>
      </c>
      <c r="G146" s="216">
        <f t="shared" si="66"/>
        <v>0</v>
      </c>
      <c r="I146" s="123"/>
      <c r="J146" s="139"/>
      <c r="K146" s="126"/>
      <c r="L146" s="139"/>
      <c r="M146" s="123"/>
      <c r="N146" s="139"/>
      <c r="O146" s="123"/>
      <c r="P146" s="139"/>
      <c r="Q146" s="157">
        <f t="shared" si="69"/>
        <v>0</v>
      </c>
      <c r="R146" s="134">
        <f t="shared" si="67"/>
        <v>0</v>
      </c>
      <c r="S146" s="224">
        <f t="shared" si="68"/>
        <v>0</v>
      </c>
      <c r="T146" s="149"/>
    </row>
    <row r="147" spans="1:20">
      <c r="B147" s="212"/>
      <c r="C147" s="213"/>
      <c r="D147" s="214"/>
      <c r="E147" s="139"/>
      <c r="F147" s="161">
        <f t="shared" si="65"/>
        <v>0</v>
      </c>
      <c r="G147" s="216">
        <f t="shared" si="66"/>
        <v>0</v>
      </c>
      <c r="I147" s="123"/>
      <c r="J147" s="139"/>
      <c r="K147" s="126"/>
      <c r="L147" s="139"/>
      <c r="M147" s="123"/>
      <c r="N147" s="139"/>
      <c r="O147" s="123"/>
      <c r="P147" s="139"/>
      <c r="Q147" s="157">
        <f t="shared" si="69"/>
        <v>0</v>
      </c>
      <c r="R147" s="134">
        <f t="shared" si="67"/>
        <v>0</v>
      </c>
      <c r="S147" s="224">
        <f t="shared" si="68"/>
        <v>0</v>
      </c>
      <c r="T147" s="149"/>
    </row>
    <row r="148" spans="1:20">
      <c r="B148" s="374" t="s">
        <v>30</v>
      </c>
      <c r="C148" s="374"/>
      <c r="D148" s="374"/>
      <c r="E148" s="374"/>
      <c r="F148" s="197">
        <f t="shared" ref="F148:P148" si="70">SUM(F138:F147)</f>
        <v>250</v>
      </c>
      <c r="G148" s="219">
        <f t="shared" si="70"/>
        <v>9.9285146942017476E-3</v>
      </c>
      <c r="I148" s="164">
        <f t="shared" si="70"/>
        <v>0</v>
      </c>
      <c r="J148" s="165">
        <f t="shared" si="70"/>
        <v>0</v>
      </c>
      <c r="K148" s="164">
        <f t="shared" si="70"/>
        <v>0</v>
      </c>
      <c r="L148" s="165">
        <f t="shared" si="70"/>
        <v>0</v>
      </c>
      <c r="M148" s="164">
        <f t="shared" si="70"/>
        <v>0</v>
      </c>
      <c r="N148" s="165">
        <f t="shared" si="70"/>
        <v>0</v>
      </c>
      <c r="O148" s="164">
        <f t="shared" si="70"/>
        <v>250</v>
      </c>
      <c r="P148" s="166">
        <f t="shared" si="70"/>
        <v>0</v>
      </c>
      <c r="Q148" s="167">
        <f t="shared" ref="Q148:S148" si="71">SUM(Q138:Q147)</f>
        <v>250</v>
      </c>
      <c r="R148" s="167">
        <f t="shared" si="71"/>
        <v>0</v>
      </c>
      <c r="S148" s="167">
        <f t="shared" si="71"/>
        <v>250</v>
      </c>
    </row>
    <row r="149" spans="1:20">
      <c r="B149" s="187"/>
      <c r="C149" s="187"/>
      <c r="D149" s="148"/>
      <c r="E149" s="148"/>
      <c r="F149" s="33"/>
      <c r="G149" s="185"/>
      <c r="I149" s="12"/>
      <c r="J149" s="11"/>
      <c r="Q149" s="169"/>
      <c r="R149" s="170"/>
      <c r="S149" s="34"/>
    </row>
    <row r="150" spans="1:20" ht="15.75">
      <c r="B150" s="198" t="s">
        <v>29</v>
      </c>
      <c r="C150" s="198"/>
      <c r="D150" s="199"/>
      <c r="E150" s="199"/>
      <c r="F150" s="200">
        <f>F57+F70+F83+F96+F109+F135+F122+F148</f>
        <v>25180</v>
      </c>
      <c r="G150" s="220">
        <f>G57+G70+G83+G96+G109+G135+G122+G148</f>
        <v>1</v>
      </c>
      <c r="I150" s="164">
        <f t="shared" ref="I150:S150" si="72">I148+I135+I122+I109+I96+I83+I57+I70</f>
        <v>3312.5</v>
      </c>
      <c r="J150" s="165">
        <f t="shared" si="72"/>
        <v>0</v>
      </c>
      <c r="K150" s="164">
        <f t="shared" si="72"/>
        <v>8197.5</v>
      </c>
      <c r="L150" s="165">
        <f t="shared" si="72"/>
        <v>0</v>
      </c>
      <c r="M150" s="164">
        <f t="shared" si="72"/>
        <v>6747.5</v>
      </c>
      <c r="N150" s="165">
        <f t="shared" si="72"/>
        <v>0</v>
      </c>
      <c r="O150" s="164">
        <f t="shared" si="72"/>
        <v>6922.5</v>
      </c>
      <c r="P150" s="166">
        <f t="shared" si="72"/>
        <v>0</v>
      </c>
      <c r="Q150" s="167">
        <f t="shared" si="72"/>
        <v>25180</v>
      </c>
      <c r="R150" s="167">
        <f t="shared" si="72"/>
        <v>0</v>
      </c>
      <c r="S150" s="167">
        <f t="shared" si="72"/>
        <v>25180</v>
      </c>
    </row>
    <row r="151" spans="1:20" ht="15.75">
      <c r="B151" s="188"/>
      <c r="C151" s="188"/>
      <c r="D151" s="189"/>
      <c r="E151" s="189"/>
      <c r="F151" s="31"/>
      <c r="G151" s="32"/>
      <c r="I151" s="31"/>
      <c r="J151" s="30"/>
      <c r="K151" s="31"/>
      <c r="L151" s="30"/>
      <c r="M151" s="31"/>
      <c r="N151" s="30"/>
      <c r="O151" s="31"/>
      <c r="P151" s="30"/>
      <c r="Q151" s="29"/>
      <c r="R151" s="28"/>
      <c r="S151" s="28"/>
    </row>
    <row r="152" spans="1:20" ht="15.75">
      <c r="B152" s="26"/>
      <c r="C152" s="375" t="s">
        <v>28</v>
      </c>
      <c r="D152" s="375"/>
      <c r="E152" s="375"/>
      <c r="F152" s="375"/>
      <c r="G152" s="27"/>
      <c r="I152" s="352" t="s">
        <v>28</v>
      </c>
      <c r="J152" s="352"/>
      <c r="K152" s="352"/>
      <c r="L152" s="352"/>
      <c r="M152" s="352"/>
      <c r="N152" s="352"/>
      <c r="O152" s="352"/>
      <c r="P152" s="352"/>
      <c r="Q152" s="352"/>
      <c r="R152" s="352"/>
      <c r="S152" s="352"/>
    </row>
    <row r="153" spans="1:20">
      <c r="C153" s="375"/>
      <c r="D153" s="375"/>
      <c r="E153" s="375"/>
      <c r="F153" s="375"/>
      <c r="I153" s="352"/>
      <c r="J153" s="352"/>
      <c r="K153" s="352"/>
      <c r="L153" s="352"/>
      <c r="M153" s="352"/>
      <c r="N153" s="352"/>
      <c r="O153" s="352"/>
      <c r="P153" s="352"/>
      <c r="Q153" s="352"/>
      <c r="R153" s="352"/>
      <c r="S153" s="352"/>
    </row>
    <row r="154" spans="1:20" ht="16.5" customHeight="1">
      <c r="C154" s="353" t="s">
        <v>27</v>
      </c>
      <c r="D154" s="353"/>
      <c r="E154" s="353"/>
      <c r="F154" s="353"/>
      <c r="I154" s="201" t="str">
        <f t="shared" ref="I154:P154" si="73">I137</f>
        <v>Budget P1 (£)</v>
      </c>
      <c r="J154" s="208" t="str">
        <f t="shared" si="73"/>
        <v>Actuals P1 (£)</v>
      </c>
      <c r="K154" s="205" t="str">
        <f t="shared" si="73"/>
        <v>Budget P2 (£)</v>
      </c>
      <c r="L154" s="208" t="str">
        <f t="shared" si="73"/>
        <v>Actuals P2 (£)</v>
      </c>
      <c r="M154" s="205" t="str">
        <f t="shared" si="73"/>
        <v>Budget P3 (£)</v>
      </c>
      <c r="N154" s="208" t="str">
        <f t="shared" si="73"/>
        <v>Actuals P3 (£)</v>
      </c>
      <c r="O154" s="205" t="str">
        <f t="shared" si="73"/>
        <v>Budget P4 (£)</v>
      </c>
      <c r="P154" s="208" t="str">
        <f t="shared" si="73"/>
        <v>Actuals P4 (£)</v>
      </c>
      <c r="Q154" s="211" t="s">
        <v>26</v>
      </c>
      <c r="R154" s="202" t="s">
        <v>25</v>
      </c>
      <c r="S154" s="203" t="s">
        <v>24</v>
      </c>
    </row>
    <row r="155" spans="1:20" ht="17.25" customHeight="1">
      <c r="C155" s="354" t="s">
        <v>23</v>
      </c>
      <c r="D155" s="354"/>
      <c r="E155" s="354"/>
      <c r="F155" s="134">
        <f>F39</f>
        <v>25180</v>
      </c>
      <c r="I155" s="134">
        <f t="shared" ref="I155:P155" si="74">I39</f>
        <v>3312.5</v>
      </c>
      <c r="J155" s="209">
        <f t="shared" si="74"/>
        <v>0</v>
      </c>
      <c r="K155" s="206">
        <f t="shared" si="74"/>
        <v>8197.5</v>
      </c>
      <c r="L155" s="209">
        <f t="shared" si="74"/>
        <v>0</v>
      </c>
      <c r="M155" s="206">
        <f t="shared" si="74"/>
        <v>6747.5</v>
      </c>
      <c r="N155" s="209">
        <f t="shared" si="74"/>
        <v>0</v>
      </c>
      <c r="O155" s="206">
        <f t="shared" si="74"/>
        <v>6922.5</v>
      </c>
      <c r="P155" s="209">
        <f t="shared" si="74"/>
        <v>0</v>
      </c>
      <c r="Q155" s="206">
        <f>SUMIF($I$11:$P$11,"*budget*",$I155:$P155)</f>
        <v>25180</v>
      </c>
      <c r="R155" s="134">
        <f>SUMIF($I$11:$P$11,"*actual*",$I155:$P155)</f>
        <v>0</v>
      </c>
      <c r="S155" s="134">
        <f>F155-R155</f>
        <v>25180</v>
      </c>
    </row>
    <row r="156" spans="1:20" ht="17.25" customHeight="1">
      <c r="C156" s="354" t="s">
        <v>22</v>
      </c>
      <c r="D156" s="354"/>
      <c r="E156" s="354"/>
      <c r="F156" s="134">
        <f>F150</f>
        <v>25180</v>
      </c>
      <c r="I156" s="134">
        <f t="shared" ref="I156:P156" si="75">I150</f>
        <v>3312.5</v>
      </c>
      <c r="J156" s="209">
        <f t="shared" si="75"/>
        <v>0</v>
      </c>
      <c r="K156" s="206">
        <f t="shared" si="75"/>
        <v>8197.5</v>
      </c>
      <c r="L156" s="209">
        <f t="shared" si="75"/>
        <v>0</v>
      </c>
      <c r="M156" s="206">
        <f t="shared" si="75"/>
        <v>6747.5</v>
      </c>
      <c r="N156" s="209">
        <f t="shared" si="75"/>
        <v>0</v>
      </c>
      <c r="O156" s="206">
        <f t="shared" si="75"/>
        <v>6922.5</v>
      </c>
      <c r="P156" s="209">
        <f t="shared" si="75"/>
        <v>0</v>
      </c>
      <c r="Q156" s="206">
        <f>SUMIF($I$11:$P$11,"*budget*",$I156:$P156)</f>
        <v>25180</v>
      </c>
      <c r="R156" s="134">
        <f>SUMIF($I$11:$P$11,"*actual*",$I156:$P156)</f>
        <v>0</v>
      </c>
      <c r="S156" s="134">
        <f>F156-R156</f>
        <v>25180</v>
      </c>
    </row>
    <row r="157" spans="1:20" ht="24.75" customHeight="1">
      <c r="C157" s="355" t="s">
        <v>21</v>
      </c>
      <c r="D157" s="355"/>
      <c r="E157" s="355"/>
      <c r="F157" s="151">
        <f>F156-F155</f>
        <v>0</v>
      </c>
      <c r="I157" s="204">
        <f t="shared" ref="I157:S157" si="76">I155-I156</f>
        <v>0</v>
      </c>
      <c r="J157" s="210">
        <f t="shared" si="76"/>
        <v>0</v>
      </c>
      <c r="K157" s="207">
        <f t="shared" si="76"/>
        <v>0</v>
      </c>
      <c r="L157" s="210">
        <f t="shared" si="76"/>
        <v>0</v>
      </c>
      <c r="M157" s="207">
        <f t="shared" si="76"/>
        <v>0</v>
      </c>
      <c r="N157" s="210">
        <f t="shared" si="76"/>
        <v>0</v>
      </c>
      <c r="O157" s="207">
        <f t="shared" si="76"/>
        <v>0</v>
      </c>
      <c r="P157" s="210">
        <f t="shared" si="76"/>
        <v>0</v>
      </c>
      <c r="Q157" s="207">
        <f t="shared" si="76"/>
        <v>0</v>
      </c>
      <c r="R157" s="204">
        <f t="shared" si="76"/>
        <v>0</v>
      </c>
      <c r="S157" s="204">
        <f t="shared" si="76"/>
        <v>0</v>
      </c>
    </row>
    <row r="159" spans="1:20" s="10" customFormat="1" ht="18">
      <c r="A159" s="1"/>
      <c r="B159" s="17" t="s">
        <v>20</v>
      </c>
      <c r="C159" s="25"/>
      <c r="D159" s="24"/>
      <c r="E159" s="23"/>
      <c r="F159" s="22"/>
      <c r="G159" s="21"/>
      <c r="H159" s="21"/>
      <c r="I159" s="21"/>
      <c r="J159" s="21"/>
      <c r="K159" s="21"/>
      <c r="L159" s="21"/>
      <c r="M159" s="21"/>
      <c r="N159" s="21"/>
      <c r="O159" s="21"/>
      <c r="P159" s="21"/>
      <c r="Q159" s="9"/>
      <c r="R159" s="8"/>
      <c r="S159" s="7"/>
      <c r="T159" s="6"/>
    </row>
    <row r="160" spans="1:20" ht="19.5" customHeight="1">
      <c r="B160" s="48" t="s">
        <v>190</v>
      </c>
    </row>
    <row r="164" spans="1:20" s="10" customFormat="1">
      <c r="A164" s="1"/>
      <c r="I164" s="14"/>
      <c r="J164" s="13"/>
      <c r="K164" s="12"/>
      <c r="L164" s="11"/>
      <c r="M164" s="12"/>
      <c r="N164" s="11"/>
      <c r="O164" s="12"/>
      <c r="P164" s="11"/>
      <c r="Q164" s="9"/>
      <c r="R164" s="8"/>
      <c r="S164" s="7"/>
      <c r="T164" s="6"/>
    </row>
    <row r="175" spans="1:20" s="10" customFormat="1" ht="18">
      <c r="A175" s="1"/>
      <c r="B175" s="17" t="s">
        <v>19</v>
      </c>
      <c r="C175" s="17"/>
      <c r="D175" s="20"/>
      <c r="E175" s="19"/>
      <c r="F175" s="18"/>
      <c r="G175" s="21"/>
      <c r="H175" s="21"/>
      <c r="I175" s="21"/>
      <c r="J175" s="21"/>
      <c r="K175" s="21"/>
      <c r="L175" s="21"/>
      <c r="M175" s="21"/>
      <c r="N175" s="21"/>
      <c r="O175" s="21"/>
      <c r="P175" s="21"/>
      <c r="Q175" s="9"/>
      <c r="R175" s="8"/>
      <c r="S175" s="7"/>
      <c r="T175" s="6"/>
    </row>
  </sheetData>
  <sheetProtection selectLockedCells="1"/>
  <mergeCells count="43">
    <mergeCell ref="U1:U2"/>
    <mergeCell ref="C2:D2"/>
    <mergeCell ref="E2:F2"/>
    <mergeCell ref="C3:D3"/>
    <mergeCell ref="E3:F3"/>
    <mergeCell ref="C5:D5"/>
    <mergeCell ref="E5:F5"/>
    <mergeCell ref="C6:D6"/>
    <mergeCell ref="E6:F6"/>
    <mergeCell ref="I7:J7"/>
    <mergeCell ref="I3:P5"/>
    <mergeCell ref="C4:D4"/>
    <mergeCell ref="E4:F4"/>
    <mergeCell ref="B148:E148"/>
    <mergeCell ref="C152:F153"/>
    <mergeCell ref="B36:E36"/>
    <mergeCell ref="B39:E39"/>
    <mergeCell ref="B43:G43"/>
    <mergeCell ref="B57:E57"/>
    <mergeCell ref="B70:E70"/>
    <mergeCell ref="B83:E83"/>
    <mergeCell ref="B96:E96"/>
    <mergeCell ref="B109:E109"/>
    <mergeCell ref="B122:E122"/>
    <mergeCell ref="B135:E135"/>
    <mergeCell ref="B31:E31"/>
    <mergeCell ref="M7:N7"/>
    <mergeCell ref="O7:P7"/>
    <mergeCell ref="I8:J8"/>
    <mergeCell ref="K8:L8"/>
    <mergeCell ref="M8:N8"/>
    <mergeCell ref="B9:G9"/>
    <mergeCell ref="F10:G10"/>
    <mergeCell ref="B19:E19"/>
    <mergeCell ref="F20:G20"/>
    <mergeCell ref="B29:E29"/>
    <mergeCell ref="O8:P8"/>
    <mergeCell ref="K7:L7"/>
    <mergeCell ref="I152:S153"/>
    <mergeCell ref="C154:F154"/>
    <mergeCell ref="C155:E155"/>
    <mergeCell ref="C156:E156"/>
    <mergeCell ref="C157:E157"/>
  </mergeCells>
  <printOptions horizontalCentered="1"/>
  <pageMargins left="0.74803149606299213" right="0.74803149606299213" top="0.42" bottom="0.98425196850393704" header="0.21" footer="0.51181102362204722"/>
  <pageSetup scale="32" fitToHeight="2" orientation="portrait" horizontalDpi="1200" verticalDpi="1200" r:id="rId1"/>
  <headerFooter alignWithMargins="0"/>
  <customProperties>
    <customPr name="QNA_DRILLPATH_NODE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A176A-5745-4CBA-AD5F-8915ECD087D9}">
  <sheetPr codeName="Sheet3">
    <tabColor theme="9" tint="0.39997558519241921"/>
    <pageSetUpPr fitToPage="1"/>
  </sheetPr>
  <dimension ref="A1:V211"/>
  <sheetViews>
    <sheetView showGridLines="0" tabSelected="1" zoomScale="85" zoomScaleNormal="85" workbookViewId="0">
      <pane ySplit="7" topLeftCell="A8" activePane="bottomLeft" state="frozen"/>
      <selection pane="bottomLeft" activeCell="V15" sqref="V15"/>
    </sheetView>
  </sheetViews>
  <sheetFormatPr defaultColWidth="9" defaultRowHeight="12.75" outlineLevelCol="1"/>
  <cols>
    <col min="1" max="1" width="1.85546875" style="1" customWidth="1"/>
    <col min="2" max="2" width="50" style="1" customWidth="1"/>
    <col min="3" max="3" width="10.5703125" style="1" customWidth="1"/>
    <col min="4" max="4" width="8.5703125" style="16" customWidth="1"/>
    <col min="5" max="5" width="18.42578125" style="16" customWidth="1"/>
    <col min="6" max="6" width="18" style="15" customWidth="1"/>
    <col min="7" max="7" width="12.42578125" style="1" customWidth="1"/>
    <col min="8" max="8" width="1.85546875" style="1" customWidth="1"/>
    <col min="9" max="9" width="16" style="14" hidden="1" customWidth="1" outlineLevel="1"/>
    <col min="10" max="10" width="15.5703125" style="13" hidden="1" customWidth="1" outlineLevel="1"/>
    <col min="11" max="11" width="16" style="12" hidden="1" customWidth="1" outlineLevel="1"/>
    <col min="12" max="12" width="16" style="11" hidden="1" customWidth="1" outlineLevel="1"/>
    <col min="13" max="13" width="16.140625" style="12" hidden="1" customWidth="1" outlineLevel="1"/>
    <col min="14" max="14" width="15.5703125" style="11" hidden="1" customWidth="1" outlineLevel="1"/>
    <col min="15" max="15" width="16.140625" style="12" hidden="1" customWidth="1" outlineLevel="1"/>
    <col min="16" max="16" width="15.5703125" style="11" hidden="1" customWidth="1" outlineLevel="1"/>
    <col min="17" max="17" width="18" style="9" hidden="1" customWidth="1" outlineLevel="1"/>
    <col min="18" max="18" width="18" style="8" hidden="1" customWidth="1" outlineLevel="1"/>
    <col min="19" max="19" width="16.140625" style="7" hidden="1" customWidth="1" outlineLevel="1"/>
    <col min="20" max="20" width="68.140625" style="6" hidden="1" customWidth="1" outlineLevel="1"/>
    <col min="21" max="21" width="9" style="1" collapsed="1"/>
    <col min="22" max="16384" width="9" style="1"/>
  </cols>
  <sheetData>
    <row r="1" spans="1:22" ht="19.350000000000001" customHeight="1" thickBot="1">
      <c r="A1" s="5"/>
      <c r="B1" s="5"/>
      <c r="C1" s="5"/>
      <c r="D1" s="43"/>
      <c r="E1" s="43"/>
      <c r="F1" s="59"/>
      <c r="G1" s="5"/>
      <c r="I1" s="45"/>
      <c r="J1" s="44"/>
      <c r="K1" s="47"/>
      <c r="L1" s="46"/>
      <c r="M1" s="47"/>
      <c r="N1" s="46"/>
      <c r="O1" s="47"/>
      <c r="P1" s="46"/>
      <c r="Q1" s="58"/>
      <c r="R1" s="57"/>
      <c r="S1" s="56"/>
      <c r="U1" s="384"/>
    </row>
    <row r="2" spans="1:22" ht="19.350000000000001" customHeight="1" thickBot="1">
      <c r="A2" s="5"/>
      <c r="C2" s="377" t="s">
        <v>78</v>
      </c>
      <c r="D2" s="378"/>
      <c r="E2" s="387" t="s">
        <v>83</v>
      </c>
      <c r="F2" s="380"/>
      <c r="G2" s="5"/>
      <c r="I2" s="45"/>
      <c r="J2" s="44"/>
      <c r="K2" s="47"/>
      <c r="L2" s="46"/>
      <c r="M2" s="47"/>
      <c r="N2" s="46"/>
      <c r="O2" s="47"/>
      <c r="P2" s="46"/>
      <c r="Q2" s="58"/>
      <c r="R2" s="57"/>
      <c r="S2" s="56"/>
      <c r="U2" s="384"/>
    </row>
    <row r="3" spans="1:22" ht="19.350000000000001" customHeight="1" thickBot="1">
      <c r="A3" s="5"/>
      <c r="B3" s="60"/>
      <c r="C3" s="377" t="s">
        <v>77</v>
      </c>
      <c r="D3" s="378"/>
      <c r="E3" s="387" t="s">
        <v>83</v>
      </c>
      <c r="F3" s="380"/>
      <c r="G3" s="5"/>
      <c r="I3" s="55"/>
      <c r="J3" s="44"/>
      <c r="K3" s="47"/>
      <c r="L3" s="46"/>
      <c r="M3" s="47"/>
      <c r="N3" s="46"/>
      <c r="O3" s="47"/>
      <c r="P3" s="46"/>
      <c r="Q3" s="50"/>
      <c r="R3" s="49"/>
      <c r="S3" s="35"/>
    </row>
    <row r="4" spans="1:22" ht="22.35" customHeight="1" thickBot="1">
      <c r="A4" s="5"/>
      <c r="C4" s="377" t="s">
        <v>76</v>
      </c>
      <c r="D4" s="378"/>
      <c r="E4" s="382" t="s">
        <v>85</v>
      </c>
      <c r="F4" s="383"/>
      <c r="G4" s="5"/>
      <c r="I4" s="52"/>
      <c r="J4" s="43"/>
      <c r="K4" s="51"/>
      <c r="L4" s="51"/>
      <c r="M4" s="51"/>
      <c r="N4" s="46"/>
      <c r="O4" s="51"/>
      <c r="P4" s="46"/>
      <c r="Q4" s="50"/>
      <c r="R4" s="49"/>
      <c r="S4" s="35"/>
      <c r="V4" s="2"/>
    </row>
    <row r="5" spans="1:22" ht="20.45" customHeight="1" thickBot="1">
      <c r="A5" s="5"/>
      <c r="C5" s="377" t="s">
        <v>84</v>
      </c>
      <c r="D5" s="378"/>
      <c r="E5" s="387" t="s">
        <v>83</v>
      </c>
      <c r="F5" s="380"/>
      <c r="G5" s="5"/>
      <c r="I5" s="52"/>
      <c r="J5" s="43"/>
      <c r="K5" s="51"/>
      <c r="L5" s="51"/>
      <c r="M5" s="51"/>
      <c r="N5" s="46"/>
      <c r="O5" s="51"/>
      <c r="P5" s="46"/>
      <c r="Q5" s="50"/>
      <c r="R5" s="49"/>
      <c r="S5" s="35"/>
    </row>
    <row r="6" spans="1:22" ht="22.35" customHeight="1" thickBot="1">
      <c r="A6" s="5"/>
      <c r="C6" s="377" t="s">
        <v>135</v>
      </c>
      <c r="D6" s="378"/>
      <c r="E6" s="387" t="s">
        <v>83</v>
      </c>
      <c r="F6" s="380"/>
      <c r="G6" s="5"/>
      <c r="I6" s="52"/>
      <c r="J6" s="54"/>
      <c r="K6" s="53"/>
      <c r="L6" s="53"/>
      <c r="M6" s="53"/>
      <c r="N6" s="46"/>
      <c r="O6" s="53"/>
      <c r="P6" s="46"/>
      <c r="Q6" s="50"/>
      <c r="R6" s="49"/>
      <c r="S6" s="35"/>
    </row>
    <row r="7" spans="1:22" ht="32.25" customHeight="1">
      <c r="A7" s="5"/>
      <c r="B7" s="122" t="s">
        <v>229</v>
      </c>
      <c r="C7" s="121"/>
      <c r="D7" s="43"/>
      <c r="E7" s="43"/>
      <c r="F7" s="36"/>
      <c r="I7" s="360" t="s">
        <v>191</v>
      </c>
      <c r="J7" s="359"/>
      <c r="K7" s="373" t="s">
        <v>82</v>
      </c>
      <c r="L7" s="359"/>
      <c r="M7" s="358" t="s">
        <v>82</v>
      </c>
      <c r="N7" s="359"/>
      <c r="O7" s="358" t="s">
        <v>82</v>
      </c>
      <c r="P7" s="360"/>
      <c r="Q7" s="50"/>
      <c r="R7" s="49"/>
      <c r="S7" s="35"/>
    </row>
    <row r="8" spans="1:22" ht="18">
      <c r="B8" s="48"/>
      <c r="C8" s="48"/>
      <c r="F8" s="39"/>
      <c r="I8" s="361" t="s">
        <v>62</v>
      </c>
      <c r="J8" s="362"/>
      <c r="K8" s="363" t="s">
        <v>61</v>
      </c>
      <c r="L8" s="364"/>
      <c r="M8" s="365" t="s">
        <v>60</v>
      </c>
      <c r="N8" s="364"/>
      <c r="O8" s="365" t="s">
        <v>59</v>
      </c>
      <c r="P8" s="372"/>
      <c r="Q8" s="45"/>
      <c r="R8" s="44"/>
      <c r="S8" s="44"/>
    </row>
    <row r="9" spans="1:22" ht="18">
      <c r="B9" s="393" t="s">
        <v>238</v>
      </c>
      <c r="C9" s="393"/>
      <c r="D9" s="393"/>
      <c r="E9" s="393"/>
      <c r="F9" s="393"/>
      <c r="G9" s="393"/>
      <c r="I9" s="293"/>
      <c r="J9" s="294"/>
      <c r="K9" s="293"/>
      <c r="L9" s="294"/>
      <c r="M9" s="293"/>
      <c r="N9" s="294"/>
      <c r="O9" s="293"/>
      <c r="P9" s="294"/>
      <c r="Q9" s="295"/>
      <c r="R9" s="296"/>
      <c r="S9" s="297"/>
      <c r="T9" s="1"/>
    </row>
    <row r="10" spans="1:22" ht="15" customHeight="1">
      <c r="B10" s="141"/>
      <c r="C10" s="5"/>
      <c r="D10" s="43"/>
      <c r="E10" s="43"/>
      <c r="F10" s="367"/>
      <c r="G10" s="367"/>
      <c r="Q10" s="45"/>
      <c r="R10" s="44"/>
      <c r="S10" s="44"/>
    </row>
    <row r="11" spans="1:22" ht="31.5" customHeight="1">
      <c r="B11" s="335" t="s">
        <v>241</v>
      </c>
      <c r="C11" s="336"/>
      <c r="D11" s="337"/>
      <c r="E11" s="338" t="s">
        <v>239</v>
      </c>
      <c r="F11" s="339" t="s">
        <v>35</v>
      </c>
      <c r="G11" s="336" t="s">
        <v>34</v>
      </c>
      <c r="I11" s="124" t="s">
        <v>181</v>
      </c>
      <c r="J11" s="127" t="s">
        <v>182</v>
      </c>
      <c r="K11" s="153" t="s">
        <v>184</v>
      </c>
      <c r="L11" s="128" t="s">
        <v>185</v>
      </c>
      <c r="M11" s="155" t="s">
        <v>186</v>
      </c>
      <c r="N11" s="128" t="s">
        <v>187</v>
      </c>
      <c r="O11" s="155" t="s">
        <v>188</v>
      </c>
      <c r="P11" s="127" t="s">
        <v>189</v>
      </c>
      <c r="Q11" s="156" t="s">
        <v>26</v>
      </c>
      <c r="R11" s="129" t="s">
        <v>25</v>
      </c>
      <c r="S11" s="132" t="s">
        <v>33</v>
      </c>
      <c r="T11" s="130" t="s">
        <v>179</v>
      </c>
    </row>
    <row r="12" spans="1:22" ht="29.45" customHeight="1">
      <c r="B12" s="334" t="s">
        <v>237</v>
      </c>
      <c r="C12" s="193"/>
      <c r="D12" s="193"/>
      <c r="E12" s="221"/>
      <c r="F12" s="196">
        <f>E12</f>
        <v>0</v>
      </c>
      <c r="G12" s="222">
        <v>1</v>
      </c>
      <c r="I12" s="123"/>
      <c r="J12" s="139"/>
      <c r="K12" s="126"/>
      <c r="L12" s="139"/>
      <c r="M12" s="123"/>
      <c r="N12" s="139"/>
      <c r="O12" s="123"/>
      <c r="P12" s="139"/>
      <c r="Q12" s="157">
        <f>IF(SUMIF($I$11:$P$11,"*budget*",$I12:$P12)=F12,SUMIF($I$11:$P$11,"*budget*",$I12:$P12),"Error in Period Budget")</f>
        <v>0</v>
      </c>
      <c r="R12" s="134">
        <f>SUMIF($I$11:$P$11,"*actual*",$I12:$P12)</f>
        <v>0</v>
      </c>
      <c r="S12" s="223">
        <f t="shared" ref="S12" si="0">F12-R12</f>
        <v>0</v>
      </c>
      <c r="T12" s="149"/>
    </row>
    <row r="13" spans="1:22">
      <c r="B13" s="395" t="s">
        <v>30</v>
      </c>
      <c r="C13" s="395"/>
      <c r="D13" s="395"/>
      <c r="E13" s="396"/>
      <c r="F13" s="340">
        <f>SUM(F12:F12)</f>
        <v>0</v>
      </c>
      <c r="G13" s="341">
        <f>SUM(G12:G12)</f>
        <v>1</v>
      </c>
      <c r="I13" s="125">
        <f t="shared" ref="I13:S13" si="1">SUM(I12:I12)</f>
        <v>0</v>
      </c>
      <c r="J13" s="140">
        <f t="shared" si="1"/>
        <v>0</v>
      </c>
      <c r="K13" s="154">
        <f t="shared" si="1"/>
        <v>0</v>
      </c>
      <c r="L13" s="140">
        <f t="shared" si="1"/>
        <v>0</v>
      </c>
      <c r="M13" s="125">
        <f t="shared" si="1"/>
        <v>0</v>
      </c>
      <c r="N13" s="140">
        <f t="shared" si="1"/>
        <v>0</v>
      </c>
      <c r="O13" s="125">
        <f t="shared" si="1"/>
        <v>0</v>
      </c>
      <c r="P13" s="140">
        <f t="shared" si="1"/>
        <v>0</v>
      </c>
      <c r="Q13" s="158">
        <f t="shared" si="1"/>
        <v>0</v>
      </c>
      <c r="R13" s="131">
        <f t="shared" si="1"/>
        <v>0</v>
      </c>
      <c r="S13" s="131">
        <f t="shared" si="1"/>
        <v>0</v>
      </c>
      <c r="T13" s="150"/>
    </row>
    <row r="14" spans="1:22" ht="9.75" customHeight="1">
      <c r="B14" s="141"/>
      <c r="C14" s="5"/>
      <c r="D14" s="43"/>
      <c r="E14" s="43"/>
      <c r="F14" s="367"/>
      <c r="G14" s="367"/>
      <c r="J14" s="14"/>
      <c r="L14" s="12"/>
      <c r="N14" s="12"/>
      <c r="P14" s="12"/>
      <c r="Q14" s="45"/>
      <c r="R14" s="45"/>
      <c r="S14" s="45"/>
    </row>
    <row r="15" spans="1:22" ht="31.5" customHeight="1">
      <c r="B15" s="335" t="s">
        <v>242</v>
      </c>
      <c r="C15" s="336"/>
      <c r="D15" s="337"/>
      <c r="E15" s="338" t="s">
        <v>239</v>
      </c>
      <c r="F15" s="339" t="s">
        <v>35</v>
      </c>
      <c r="G15" s="336" t="s">
        <v>34</v>
      </c>
      <c r="I15" s="124" t="s">
        <v>181</v>
      </c>
      <c r="J15" s="124" t="s">
        <v>182</v>
      </c>
      <c r="K15" s="124" t="s">
        <v>184</v>
      </c>
      <c r="L15" s="124" t="s">
        <v>185</v>
      </c>
      <c r="M15" s="124" t="s">
        <v>186</v>
      </c>
      <c r="N15" s="124" t="s">
        <v>187</v>
      </c>
      <c r="O15" s="124" t="s">
        <v>188</v>
      </c>
      <c r="P15" s="124" t="s">
        <v>189</v>
      </c>
      <c r="Q15" s="129" t="s">
        <v>26</v>
      </c>
      <c r="R15" s="129" t="s">
        <v>25</v>
      </c>
      <c r="S15" s="132" t="s">
        <v>33</v>
      </c>
      <c r="T15" s="130" t="s">
        <v>179</v>
      </c>
    </row>
    <row r="16" spans="1:22">
      <c r="B16" s="212"/>
      <c r="C16" s="193"/>
      <c r="D16" s="193"/>
      <c r="E16" s="139"/>
      <c r="F16" s="161">
        <f>E16</f>
        <v>0</v>
      </c>
      <c r="G16" s="216" t="e">
        <f>F16/F12</f>
        <v>#DIV/0!</v>
      </c>
      <c r="I16" s="123"/>
      <c r="J16" s="139"/>
      <c r="K16" s="126"/>
      <c r="L16" s="139"/>
      <c r="M16" s="123"/>
      <c r="N16" s="139"/>
      <c r="O16" s="123"/>
      <c r="P16" s="139"/>
      <c r="Q16" s="157">
        <f t="shared" ref="Q16:Q20" si="2">IF(SUMIF($I$11:$P$11,"*budget*",$I16:$P16)=F16,SUMIF($I$11:$P$11,"*budget*",$I16:$P16),"Error in Period Budget")</f>
        <v>0</v>
      </c>
      <c r="R16" s="134">
        <f t="shared" ref="R16:R20" si="3">SUMIF($I$11:$P$11,"*actual*",$I16:$P16)</f>
        <v>0</v>
      </c>
      <c r="S16" s="223">
        <f t="shared" ref="S16:S20" si="4">F16-R16</f>
        <v>0</v>
      </c>
      <c r="T16" s="149"/>
    </row>
    <row r="17" spans="2:20">
      <c r="B17" s="212"/>
      <c r="C17" s="193"/>
      <c r="D17" s="193"/>
      <c r="E17" s="139"/>
      <c r="F17" s="161">
        <f t="shared" ref="F17:F20" si="5">E17</f>
        <v>0</v>
      </c>
      <c r="G17" s="216" t="e">
        <f>F17/F13</f>
        <v>#DIV/0!</v>
      </c>
      <c r="I17" s="123"/>
      <c r="J17" s="139"/>
      <c r="K17" s="126"/>
      <c r="L17" s="139"/>
      <c r="M17" s="123"/>
      <c r="N17" s="139"/>
      <c r="O17" s="123"/>
      <c r="P17" s="139"/>
      <c r="Q17" s="157">
        <f t="shared" si="2"/>
        <v>0</v>
      </c>
      <c r="R17" s="134">
        <f t="shared" si="3"/>
        <v>0</v>
      </c>
      <c r="S17" s="223">
        <f t="shared" si="4"/>
        <v>0</v>
      </c>
      <c r="T17" s="149"/>
    </row>
    <row r="18" spans="2:20">
      <c r="B18" s="212"/>
      <c r="C18" s="193"/>
      <c r="D18" s="193"/>
      <c r="E18" s="139"/>
      <c r="F18" s="161">
        <f t="shared" si="5"/>
        <v>0</v>
      </c>
      <c r="G18" s="216" t="e">
        <f>F18/F13</f>
        <v>#DIV/0!</v>
      </c>
      <c r="I18" s="123"/>
      <c r="J18" s="139"/>
      <c r="K18" s="126"/>
      <c r="L18" s="139"/>
      <c r="M18" s="123"/>
      <c r="N18" s="139"/>
      <c r="O18" s="123"/>
      <c r="P18" s="139"/>
      <c r="Q18" s="157">
        <f t="shared" si="2"/>
        <v>0</v>
      </c>
      <c r="R18" s="134">
        <f t="shared" si="3"/>
        <v>0</v>
      </c>
      <c r="S18" s="223">
        <f t="shared" si="4"/>
        <v>0</v>
      </c>
      <c r="T18" s="149"/>
    </row>
    <row r="19" spans="2:20">
      <c r="B19" s="212"/>
      <c r="C19" s="193"/>
      <c r="D19" s="193"/>
      <c r="E19" s="139"/>
      <c r="F19" s="161">
        <f t="shared" si="5"/>
        <v>0</v>
      </c>
      <c r="G19" s="216" t="e">
        <f>F19/F13</f>
        <v>#DIV/0!</v>
      </c>
      <c r="I19" s="123"/>
      <c r="J19" s="139"/>
      <c r="K19" s="126"/>
      <c r="L19" s="139"/>
      <c r="M19" s="123"/>
      <c r="N19" s="139"/>
      <c r="O19" s="123"/>
      <c r="P19" s="139"/>
      <c r="Q19" s="157">
        <f t="shared" si="2"/>
        <v>0</v>
      </c>
      <c r="R19" s="134">
        <f t="shared" si="3"/>
        <v>0</v>
      </c>
      <c r="S19" s="223">
        <f t="shared" si="4"/>
        <v>0</v>
      </c>
      <c r="T19" s="149"/>
    </row>
    <row r="20" spans="2:20">
      <c r="B20" s="212"/>
      <c r="C20" s="193"/>
      <c r="D20" s="193"/>
      <c r="E20" s="139"/>
      <c r="F20" s="161">
        <f t="shared" si="5"/>
        <v>0</v>
      </c>
      <c r="G20" s="216" t="e">
        <f>F20/F13</f>
        <v>#DIV/0!</v>
      </c>
      <c r="I20" s="123"/>
      <c r="J20" s="139"/>
      <c r="K20" s="126"/>
      <c r="L20" s="139"/>
      <c r="M20" s="123"/>
      <c r="N20" s="139"/>
      <c r="O20" s="123"/>
      <c r="P20" s="139"/>
      <c r="Q20" s="157">
        <f t="shared" si="2"/>
        <v>0</v>
      </c>
      <c r="R20" s="134">
        <f t="shared" si="3"/>
        <v>0</v>
      </c>
      <c r="S20" s="223">
        <f t="shared" si="4"/>
        <v>0</v>
      </c>
      <c r="T20" s="149"/>
    </row>
    <row r="21" spans="2:20">
      <c r="B21" s="397" t="s">
        <v>30</v>
      </c>
      <c r="C21" s="397"/>
      <c r="D21" s="397"/>
      <c r="E21" s="398"/>
      <c r="F21" s="342">
        <f>SUM(F16:F20)</f>
        <v>0</v>
      </c>
      <c r="G21" s="343" t="e">
        <f>SUM(G16:G20)</f>
        <v>#DIV/0!</v>
      </c>
      <c r="I21" s="164">
        <f t="shared" ref="I21:S21" si="6">SUM(I16:I20)</f>
        <v>0</v>
      </c>
      <c r="J21" s="165">
        <f t="shared" si="6"/>
        <v>0</v>
      </c>
      <c r="K21" s="164">
        <f t="shared" si="6"/>
        <v>0</v>
      </c>
      <c r="L21" s="165">
        <f t="shared" si="6"/>
        <v>0</v>
      </c>
      <c r="M21" s="164">
        <f t="shared" si="6"/>
        <v>0</v>
      </c>
      <c r="N21" s="165">
        <f t="shared" si="6"/>
        <v>0</v>
      </c>
      <c r="O21" s="164">
        <f t="shared" si="6"/>
        <v>0</v>
      </c>
      <c r="P21" s="166">
        <f t="shared" si="6"/>
        <v>0</v>
      </c>
      <c r="Q21" s="167">
        <f t="shared" si="6"/>
        <v>0</v>
      </c>
      <c r="R21" s="167">
        <f t="shared" si="6"/>
        <v>0</v>
      </c>
      <c r="S21" s="167">
        <f t="shared" si="6"/>
        <v>0</v>
      </c>
      <c r="T21" s="192"/>
    </row>
    <row r="22" spans="2:20" hidden="1">
      <c r="B22" s="148"/>
      <c r="C22" s="148"/>
      <c r="D22" s="148"/>
      <c r="E22" s="148"/>
      <c r="F22" s="33"/>
      <c r="G22" s="172"/>
      <c r="I22" s="12"/>
      <c r="J22" s="11"/>
      <c r="Q22" s="169"/>
      <c r="R22" s="170"/>
      <c r="S22" s="34"/>
    </row>
    <row r="23" spans="2:20" ht="18" hidden="1">
      <c r="B23" s="366" t="s">
        <v>210</v>
      </c>
      <c r="C23" s="366"/>
      <c r="D23" s="366"/>
      <c r="E23" s="366"/>
      <c r="F23" s="366"/>
      <c r="G23" s="366"/>
      <c r="I23" s="293"/>
      <c r="J23" s="294"/>
      <c r="K23" s="293"/>
      <c r="L23" s="294"/>
      <c r="M23" s="293"/>
      <c r="N23" s="294"/>
      <c r="O23" s="293"/>
      <c r="P23" s="294"/>
      <c r="Q23" s="295"/>
      <c r="R23" s="296"/>
      <c r="S23" s="297"/>
    </row>
    <row r="24" spans="2:20" ht="18" hidden="1">
      <c r="B24" s="292"/>
      <c r="C24" s="292"/>
      <c r="D24" s="292"/>
      <c r="E24" s="292"/>
      <c r="F24" s="292"/>
      <c r="G24" s="292"/>
      <c r="I24" s="12"/>
      <c r="J24" s="11"/>
      <c r="Q24" s="41"/>
      <c r="R24" s="40"/>
      <c r="S24" s="176"/>
    </row>
    <row r="25" spans="2:20" ht="38.25" hidden="1">
      <c r="B25" s="135" t="s">
        <v>228</v>
      </c>
      <c r="C25" s="136" t="s">
        <v>176</v>
      </c>
      <c r="D25" s="137" t="s">
        <v>37</v>
      </c>
      <c r="E25" s="162" t="s">
        <v>72</v>
      </c>
      <c r="F25" s="160" t="s">
        <v>35</v>
      </c>
      <c r="G25" s="136" t="s">
        <v>34</v>
      </c>
      <c r="I25" s="124" t="s">
        <v>181</v>
      </c>
      <c r="J25" s="124" t="s">
        <v>182</v>
      </c>
      <c r="K25" s="124" t="s">
        <v>184</v>
      </c>
      <c r="L25" s="124" t="s">
        <v>185</v>
      </c>
      <c r="M25" s="124" t="s">
        <v>186</v>
      </c>
      <c r="N25" s="124" t="s">
        <v>187</v>
      </c>
      <c r="O25" s="124" t="s">
        <v>188</v>
      </c>
      <c r="P25" s="124" t="s">
        <v>189</v>
      </c>
      <c r="Q25" s="129" t="s">
        <v>26</v>
      </c>
      <c r="R25" s="129" t="s">
        <v>25</v>
      </c>
      <c r="S25" s="132" t="s">
        <v>33</v>
      </c>
      <c r="T25" s="130" t="s">
        <v>179</v>
      </c>
    </row>
    <row r="26" spans="2:20" hidden="1">
      <c r="B26" s="212"/>
      <c r="C26" s="213"/>
      <c r="D26" s="214"/>
      <c r="E26" s="139"/>
      <c r="F26" s="161">
        <f t="shared" ref="F26:F27" si="7">E26*D26</f>
        <v>0</v>
      </c>
      <c r="G26" s="216" t="str">
        <f>IF($F$172=0,"",F26/$F$172)</f>
        <v/>
      </c>
      <c r="I26" s="123"/>
      <c r="J26" s="139"/>
      <c r="K26" s="126"/>
      <c r="L26" s="139"/>
      <c r="M26" s="123"/>
      <c r="N26" s="139"/>
      <c r="O26" s="123"/>
      <c r="P26" s="139"/>
      <c r="Q26" s="157">
        <f t="shared" ref="Q26:Q29" si="8">IF(SUMIF($I$11:$P$11,"*budget*",$I26:$P26)=F26,SUMIF($I$11:$P$11,"*budget*",$I26:$P26),"Error in Period Budget")</f>
        <v>0</v>
      </c>
      <c r="R26" s="134">
        <f t="shared" ref="R26:R31" si="9">SUMIF($I$11:$P$11,"*actual*",$I26:$P26)</f>
        <v>0</v>
      </c>
      <c r="S26" s="223">
        <f t="shared" ref="S26:S29" si="10">F26-R26</f>
        <v>0</v>
      </c>
      <c r="T26" s="149"/>
    </row>
    <row r="27" spans="2:20" hidden="1">
      <c r="B27" s="212"/>
      <c r="C27" s="213"/>
      <c r="D27" s="214"/>
      <c r="E27" s="139"/>
      <c r="F27" s="161">
        <f t="shared" si="7"/>
        <v>0</v>
      </c>
      <c r="G27" s="216" t="str">
        <f>IF($F$172=0,"",F27/$F$172)</f>
        <v/>
      </c>
      <c r="I27" s="123"/>
      <c r="J27" s="139"/>
      <c r="K27" s="126"/>
      <c r="L27" s="139"/>
      <c r="M27" s="123"/>
      <c r="N27" s="139"/>
      <c r="O27" s="123"/>
      <c r="P27" s="139"/>
      <c r="Q27" s="157">
        <f t="shared" si="8"/>
        <v>0</v>
      </c>
      <c r="R27" s="134">
        <f t="shared" si="9"/>
        <v>0</v>
      </c>
      <c r="S27" s="223">
        <f t="shared" si="10"/>
        <v>0</v>
      </c>
      <c r="T27" s="149"/>
    </row>
    <row r="28" spans="2:20" hidden="1">
      <c r="B28" s="212"/>
      <c r="C28" s="213"/>
      <c r="D28" s="214"/>
      <c r="E28" s="139"/>
      <c r="F28" s="161"/>
      <c r="G28" s="216"/>
      <c r="I28" s="123"/>
      <c r="J28" s="139"/>
      <c r="K28" s="126"/>
      <c r="L28" s="139"/>
      <c r="M28" s="123"/>
      <c r="N28" s="139"/>
      <c r="O28" s="123"/>
      <c r="P28" s="139"/>
      <c r="Q28" s="157">
        <f t="shared" si="8"/>
        <v>0</v>
      </c>
      <c r="R28" s="134">
        <f t="shared" si="9"/>
        <v>0</v>
      </c>
      <c r="S28" s="223">
        <f t="shared" si="10"/>
        <v>0</v>
      </c>
      <c r="T28" s="149"/>
    </row>
    <row r="29" spans="2:20" hidden="1">
      <c r="B29" s="212"/>
      <c r="C29" s="213"/>
      <c r="D29" s="214"/>
      <c r="E29" s="139"/>
      <c r="F29" s="161"/>
      <c r="G29" s="216"/>
      <c r="I29" s="123"/>
      <c r="J29" s="139"/>
      <c r="K29" s="126"/>
      <c r="L29" s="139"/>
      <c r="M29" s="123"/>
      <c r="N29" s="139"/>
      <c r="O29" s="123"/>
      <c r="P29" s="139"/>
      <c r="Q29" s="157">
        <f t="shared" si="8"/>
        <v>0</v>
      </c>
      <c r="R29" s="134">
        <f t="shared" si="9"/>
        <v>0</v>
      </c>
      <c r="S29" s="223">
        <f t="shared" si="10"/>
        <v>0</v>
      </c>
      <c r="T29" s="149"/>
    </row>
    <row r="30" spans="2:20" hidden="1">
      <c r="B30" s="212"/>
      <c r="C30" s="213"/>
      <c r="D30" s="214"/>
      <c r="E30" s="139"/>
      <c r="F30" s="161"/>
      <c r="G30" s="216"/>
      <c r="I30" s="123"/>
      <c r="J30" s="139"/>
      <c r="K30" s="126"/>
      <c r="L30" s="139"/>
      <c r="M30" s="123"/>
      <c r="N30" s="139"/>
      <c r="O30" s="123"/>
      <c r="P30" s="139"/>
      <c r="Q30" s="157">
        <f t="shared" ref="Q30" si="11">IF(SUMIF($I$11:$P$11,"*budget*",$I30:$P30)=F30,SUMIF($I$11:$P$11,"*budget*",$I30:$P30),"Error in Period Budget")</f>
        <v>0</v>
      </c>
      <c r="R30" s="134">
        <f t="shared" si="9"/>
        <v>0</v>
      </c>
      <c r="S30" s="223">
        <f t="shared" ref="S30" si="12">F30-R30</f>
        <v>0</v>
      </c>
      <c r="T30" s="149"/>
    </row>
    <row r="31" spans="2:20" hidden="1">
      <c r="B31" s="212"/>
      <c r="C31" s="213"/>
      <c r="D31" s="214"/>
      <c r="E31" s="139"/>
      <c r="F31" s="161"/>
      <c r="G31" s="216"/>
      <c r="I31" s="123"/>
      <c r="J31" s="139"/>
      <c r="K31" s="126"/>
      <c r="L31" s="139"/>
      <c r="M31" s="123"/>
      <c r="N31" s="139"/>
      <c r="O31" s="123"/>
      <c r="P31" s="139"/>
      <c r="Q31" s="157">
        <f t="shared" ref="Q31" si="13">IF(SUMIF($I$11:$P$11,"*budget*",$I31:$P31)=F31,SUMIF($I$11:$P$11,"*budget*",$I31:$P31),"Error in Period Budget")</f>
        <v>0</v>
      </c>
      <c r="R31" s="134">
        <f t="shared" si="9"/>
        <v>0</v>
      </c>
      <c r="S31" s="223">
        <f t="shared" ref="S31" si="14">F31-R31</f>
        <v>0</v>
      </c>
      <c r="T31" s="149"/>
    </row>
    <row r="32" spans="2:20" ht="13.5" hidden="1" thickBot="1">
      <c r="B32" s="148"/>
      <c r="C32" s="148"/>
      <c r="D32" s="148"/>
      <c r="E32" s="148"/>
      <c r="F32" s="33"/>
      <c r="G32" s="172"/>
      <c r="I32" s="12"/>
      <c r="J32" s="11"/>
      <c r="Q32" s="169"/>
      <c r="R32" s="170"/>
      <c r="S32" s="34"/>
    </row>
    <row r="33" spans="2:20" ht="15.75" hidden="1" thickBot="1">
      <c r="B33" s="356" t="s">
        <v>211</v>
      </c>
      <c r="C33" s="357"/>
      <c r="D33" s="357"/>
      <c r="E33" s="357"/>
      <c r="F33" s="194">
        <f t="shared" ref="F33:G33" si="15">SUM(F26:F32)</f>
        <v>0</v>
      </c>
      <c r="G33" s="217">
        <f t="shared" si="15"/>
        <v>0</v>
      </c>
      <c r="I33" s="164">
        <f t="shared" ref="I33:P33" si="16">SUM(I26:I32)</f>
        <v>0</v>
      </c>
      <c r="J33" s="165">
        <f t="shared" si="16"/>
        <v>0</v>
      </c>
      <c r="K33" s="164">
        <f t="shared" si="16"/>
        <v>0</v>
      </c>
      <c r="L33" s="165">
        <f t="shared" si="16"/>
        <v>0</v>
      </c>
      <c r="M33" s="164">
        <f t="shared" si="16"/>
        <v>0</v>
      </c>
      <c r="N33" s="165">
        <f t="shared" si="16"/>
        <v>0</v>
      </c>
      <c r="O33" s="164">
        <f t="shared" si="16"/>
        <v>0</v>
      </c>
      <c r="P33" s="166">
        <f t="shared" si="16"/>
        <v>0</v>
      </c>
      <c r="Q33" s="167">
        <f t="shared" ref="Q33:S33" si="17">SUM(Q26:Q32)</f>
        <v>0</v>
      </c>
      <c r="R33" s="167">
        <f t="shared" si="17"/>
        <v>0</v>
      </c>
      <c r="S33" s="167">
        <f t="shared" si="17"/>
        <v>0</v>
      </c>
    </row>
    <row r="34" spans="2:20" ht="13.5" hidden="1" thickBot="1">
      <c r="B34" s="148"/>
      <c r="C34" s="148"/>
      <c r="D34" s="148"/>
      <c r="E34" s="148"/>
      <c r="F34" s="33"/>
      <c r="G34" s="172"/>
      <c r="I34" s="12"/>
      <c r="J34" s="11"/>
      <c r="Q34" s="169"/>
      <c r="R34" s="170"/>
      <c r="S34" s="34"/>
    </row>
    <row r="35" spans="2:20" s="2" customFormat="1" ht="15.75" hidden="1" thickBot="1">
      <c r="B35" s="356" t="s">
        <v>215</v>
      </c>
      <c r="C35" s="357"/>
      <c r="D35" s="357"/>
      <c r="E35" s="357"/>
      <c r="F35" s="195" t="e">
        <f>#REF!-F33</f>
        <v>#REF!</v>
      </c>
      <c r="G35" s="298" t="e">
        <f>#REF!-G33</f>
        <v>#REF!</v>
      </c>
      <c r="H35" s="191"/>
      <c r="I35" s="164" t="e">
        <f>#REF!-I33</f>
        <v>#REF!</v>
      </c>
      <c r="J35" s="164" t="e">
        <f>#REF!-J33</f>
        <v>#REF!</v>
      </c>
      <c r="K35" s="164" t="e">
        <f>#REF!-K33</f>
        <v>#REF!</v>
      </c>
      <c r="L35" s="164" t="e">
        <f>#REF!-L33</f>
        <v>#REF!</v>
      </c>
      <c r="M35" s="164" t="e">
        <f>#REF!-M33</f>
        <v>#REF!</v>
      </c>
      <c r="N35" s="164" t="e">
        <f>#REF!-N33</f>
        <v>#REF!</v>
      </c>
      <c r="O35" s="164" t="e">
        <f>#REF!-O33</f>
        <v>#REF!</v>
      </c>
      <c r="P35" s="164" t="e">
        <f>#REF!-P33</f>
        <v>#REF!</v>
      </c>
      <c r="Q35" s="164" t="e">
        <f>#REF!-Q33</f>
        <v>#REF!</v>
      </c>
      <c r="R35" s="164" t="e">
        <f>#REF!-R33</f>
        <v>#REF!</v>
      </c>
      <c r="S35" s="164" t="e">
        <f>#REF!-S33</f>
        <v>#REF!</v>
      </c>
      <c r="T35" s="171"/>
    </row>
    <row r="36" spans="2:20" hidden="1">
      <c r="B36" s="148"/>
      <c r="C36" s="148"/>
      <c r="D36" s="148"/>
      <c r="E36" s="148"/>
      <c r="F36" s="33"/>
      <c r="G36" s="148"/>
      <c r="I36" s="12"/>
      <c r="J36" s="11"/>
      <c r="Q36" s="41"/>
      <c r="R36" s="40"/>
      <c r="S36" s="176"/>
    </row>
    <row r="37" spans="2:20" hidden="1">
      <c r="B37" s="147"/>
      <c r="C37" s="147"/>
      <c r="D37" s="147"/>
      <c r="E37" s="147"/>
      <c r="F37" s="142"/>
      <c r="G37" s="147"/>
      <c r="H37" s="177"/>
      <c r="I37" s="178"/>
      <c r="J37" s="179"/>
      <c r="K37" s="178"/>
      <c r="L37" s="179"/>
      <c r="M37" s="178"/>
      <c r="N37" s="179"/>
      <c r="O37" s="178"/>
      <c r="P37" s="179"/>
      <c r="Q37" s="143"/>
      <c r="R37" s="144"/>
      <c r="S37" s="145"/>
      <c r="T37" s="146"/>
    </row>
    <row r="38" spans="2:20">
      <c r="B38" s="148"/>
      <c r="C38" s="148"/>
      <c r="D38" s="148"/>
      <c r="E38" s="148"/>
      <c r="F38" s="33"/>
      <c r="G38" s="148"/>
      <c r="I38" s="12"/>
      <c r="J38" s="11"/>
      <c r="Q38" s="41"/>
      <c r="R38" s="40"/>
      <c r="S38" s="176"/>
    </row>
    <row r="39" spans="2:20" ht="18">
      <c r="B39" s="394" t="s">
        <v>234</v>
      </c>
      <c r="C39" s="394"/>
      <c r="D39" s="394"/>
      <c r="E39" s="394"/>
      <c r="F39" s="394"/>
      <c r="G39" s="394"/>
      <c r="I39" s="312"/>
      <c r="J39" s="313" t="s">
        <v>38</v>
      </c>
      <c r="K39" s="312"/>
      <c r="L39" s="313" t="s">
        <v>38</v>
      </c>
      <c r="M39" s="312"/>
      <c r="N39" s="313" t="s">
        <v>38</v>
      </c>
      <c r="O39" s="312"/>
      <c r="P39" s="313" t="s">
        <v>38</v>
      </c>
      <c r="Q39" s="314" t="s">
        <v>38</v>
      </c>
      <c r="R39" s="315" t="s">
        <v>38</v>
      </c>
      <c r="S39" s="316" t="s">
        <v>38</v>
      </c>
    </row>
    <row r="40" spans="2:20">
      <c r="B40" s="138"/>
      <c r="C40" s="138"/>
      <c r="D40" s="138"/>
      <c r="E40" s="138"/>
      <c r="F40" s="37"/>
      <c r="G40" s="138"/>
      <c r="I40" s="12"/>
      <c r="J40" s="11"/>
      <c r="Q40" s="39" t="s">
        <v>38</v>
      </c>
      <c r="R40" s="38" t="s">
        <v>38</v>
      </c>
      <c r="S40" s="34" t="s">
        <v>38</v>
      </c>
    </row>
    <row r="41" spans="2:20" ht="25.5">
      <c r="B41" s="327" t="s">
        <v>212</v>
      </c>
      <c r="C41" s="328"/>
      <c r="D41" s="329"/>
      <c r="E41" s="330" t="s">
        <v>239</v>
      </c>
      <c r="F41" s="331" t="s">
        <v>35</v>
      </c>
      <c r="G41" s="328" t="s">
        <v>34</v>
      </c>
      <c r="I41" s="124" t="s">
        <v>181</v>
      </c>
      <c r="J41" s="124" t="s">
        <v>182</v>
      </c>
      <c r="K41" s="124" t="s">
        <v>184</v>
      </c>
      <c r="L41" s="124" t="s">
        <v>185</v>
      </c>
      <c r="M41" s="124" t="s">
        <v>186</v>
      </c>
      <c r="N41" s="124" t="s">
        <v>187</v>
      </c>
      <c r="O41" s="124" t="s">
        <v>188</v>
      </c>
      <c r="P41" s="124" t="s">
        <v>189</v>
      </c>
      <c r="Q41" s="129" t="s">
        <v>26</v>
      </c>
      <c r="R41" s="129" t="s">
        <v>25</v>
      </c>
      <c r="S41" s="132" t="s">
        <v>33</v>
      </c>
      <c r="T41" s="130" t="s">
        <v>179</v>
      </c>
    </row>
    <row r="42" spans="2:20" ht="27" customHeight="1">
      <c r="B42" s="334" t="s">
        <v>240</v>
      </c>
      <c r="C42" s="193"/>
      <c r="D42" s="193"/>
      <c r="E42" s="221"/>
      <c r="F42" s="196">
        <f>E42</f>
        <v>0</v>
      </c>
      <c r="G42" s="222" t="e">
        <f>F42/F12</f>
        <v>#DIV/0!</v>
      </c>
      <c r="I42" s="123"/>
      <c r="J42" s="139"/>
      <c r="K42" s="126"/>
      <c r="L42" s="139"/>
      <c r="M42" s="123"/>
      <c r="N42" s="139"/>
      <c r="O42" s="123"/>
      <c r="P42" s="139"/>
      <c r="Q42" s="133">
        <f>SUMIF($I$11:$P$11,"*budget*",$I42:$P42)</f>
        <v>0</v>
      </c>
      <c r="R42" s="134">
        <f>SUMIF($I$11:$P$11,"*actual*",$I42:$P42)</f>
        <v>0</v>
      </c>
      <c r="S42" s="134">
        <f>F42-R42</f>
        <v>0</v>
      </c>
      <c r="T42" s="149"/>
    </row>
    <row r="43" spans="2:20">
      <c r="B43" s="389" t="s">
        <v>244</v>
      </c>
      <c r="C43" s="389"/>
      <c r="D43" s="389"/>
      <c r="E43" s="390"/>
      <c r="F43" s="332">
        <f>F42</f>
        <v>0</v>
      </c>
      <c r="G43" s="333" t="e">
        <f>SUM(G42:G42)</f>
        <v>#DIV/0!</v>
      </c>
      <c r="I43" s="164">
        <f t="shared" ref="I43:S43" si="18">SUM(I42:I42)</f>
        <v>0</v>
      </c>
      <c r="J43" s="165">
        <f t="shared" si="18"/>
        <v>0</v>
      </c>
      <c r="K43" s="164">
        <f t="shared" si="18"/>
        <v>0</v>
      </c>
      <c r="L43" s="165">
        <f t="shared" si="18"/>
        <v>0</v>
      </c>
      <c r="M43" s="164">
        <f t="shared" si="18"/>
        <v>0</v>
      </c>
      <c r="N43" s="165">
        <f t="shared" si="18"/>
        <v>0</v>
      </c>
      <c r="O43" s="164">
        <f t="shared" si="18"/>
        <v>0</v>
      </c>
      <c r="P43" s="166">
        <f t="shared" si="18"/>
        <v>0</v>
      </c>
      <c r="Q43" s="167">
        <f t="shared" si="18"/>
        <v>0</v>
      </c>
      <c r="R43" s="167">
        <f t="shared" si="18"/>
        <v>0</v>
      </c>
      <c r="S43" s="167">
        <f t="shared" si="18"/>
        <v>0</v>
      </c>
      <c r="T43" s="192"/>
    </row>
    <row r="44" spans="2:20" ht="15">
      <c r="B44" s="174"/>
      <c r="C44" s="174"/>
      <c r="D44" s="174"/>
      <c r="E44" s="174"/>
      <c r="F44" s="42"/>
      <c r="G44" s="175"/>
      <c r="I44" s="12"/>
      <c r="J44" s="11"/>
      <c r="Q44" s="39"/>
      <c r="R44" s="38"/>
      <c r="S44" s="34"/>
    </row>
    <row r="45" spans="2:20" ht="18">
      <c r="B45" s="391" t="s">
        <v>243</v>
      </c>
      <c r="C45" s="391"/>
      <c r="D45" s="391"/>
      <c r="E45" s="391"/>
      <c r="F45" s="391"/>
      <c r="G45" s="391"/>
      <c r="I45" s="300"/>
      <c r="J45" s="299"/>
      <c r="K45" s="300"/>
      <c r="L45" s="299"/>
      <c r="M45" s="300"/>
      <c r="N45" s="299"/>
      <c r="O45" s="300"/>
      <c r="P45" s="299"/>
      <c r="Q45" s="301"/>
      <c r="R45" s="302"/>
      <c r="S45" s="303"/>
    </row>
    <row r="46" spans="2:20" ht="15">
      <c r="B46" s="174"/>
      <c r="C46" s="174"/>
      <c r="D46" s="174"/>
      <c r="E46" s="174"/>
      <c r="F46" s="42"/>
      <c r="G46" s="175"/>
      <c r="I46" s="12"/>
      <c r="J46" s="11"/>
      <c r="Q46" s="39"/>
      <c r="R46" s="38"/>
      <c r="S46" s="34"/>
    </row>
    <row r="47" spans="2:20" ht="39" customHeight="1">
      <c r="B47" s="304" t="s">
        <v>236</v>
      </c>
      <c r="C47" s="305" t="s">
        <v>176</v>
      </c>
      <c r="D47" s="306" t="s">
        <v>37</v>
      </c>
      <c r="E47" s="305" t="s">
        <v>36</v>
      </c>
      <c r="F47" s="307" t="s">
        <v>35</v>
      </c>
      <c r="G47" s="305" t="s">
        <v>245</v>
      </c>
      <c r="I47" s="124" t="s">
        <v>181</v>
      </c>
      <c r="J47" s="124" t="s">
        <v>182</v>
      </c>
      <c r="K47" s="124" t="s">
        <v>184</v>
      </c>
      <c r="L47" s="124" t="s">
        <v>185</v>
      </c>
      <c r="M47" s="124" t="s">
        <v>186</v>
      </c>
      <c r="N47" s="124" t="s">
        <v>187</v>
      </c>
      <c r="O47" s="124" t="s">
        <v>188</v>
      </c>
      <c r="P47" s="124" t="s">
        <v>189</v>
      </c>
      <c r="Q47" s="129" t="s">
        <v>26</v>
      </c>
      <c r="R47" s="129" t="s">
        <v>25</v>
      </c>
      <c r="S47" s="132" t="s">
        <v>33</v>
      </c>
      <c r="T47" s="130" t="s">
        <v>179</v>
      </c>
    </row>
    <row r="48" spans="2:20">
      <c r="B48" s="212"/>
      <c r="C48" s="213"/>
      <c r="D48" s="214"/>
      <c r="E48" s="139"/>
      <c r="F48" s="161">
        <f>E48*D48</f>
        <v>0</v>
      </c>
      <c r="G48" s="216" t="e">
        <f>F48/F43</f>
        <v>#DIV/0!</v>
      </c>
      <c r="I48" s="123"/>
      <c r="J48" s="139"/>
      <c r="K48" s="126"/>
      <c r="L48" s="139"/>
      <c r="M48" s="123"/>
      <c r="N48" s="139"/>
      <c r="O48" s="123"/>
      <c r="P48" s="139"/>
      <c r="Q48" s="157">
        <f t="shared" ref="Q48" si="19">IF(SUMIF($I$11:$P$11,"*budget*",$I48:$P48)=F48,SUMIF($I$11:$P$11,"*budget*",$I48:$P48),"Error in Period Budget")</f>
        <v>0</v>
      </c>
      <c r="R48" s="134">
        <f t="shared" ref="R48:R78" si="20">SUMIF($I$11:$P$11,"*actual*",$I48:$P48)</f>
        <v>0</v>
      </c>
      <c r="S48" s="224">
        <f t="shared" ref="S48" si="21">F48-R48</f>
        <v>0</v>
      </c>
      <c r="T48" s="149"/>
    </row>
    <row r="49" spans="2:20">
      <c r="B49" s="212"/>
      <c r="C49" s="213"/>
      <c r="D49" s="214"/>
      <c r="E49" s="139"/>
      <c r="F49" s="161">
        <f>E49*D49</f>
        <v>0</v>
      </c>
      <c r="G49" s="216" t="e">
        <f>F49/F43</f>
        <v>#DIV/0!</v>
      </c>
      <c r="I49" s="123"/>
      <c r="J49" s="139"/>
      <c r="K49" s="126"/>
      <c r="L49" s="139"/>
      <c r="M49" s="123"/>
      <c r="N49" s="139"/>
      <c r="O49" s="123"/>
      <c r="P49" s="139"/>
      <c r="Q49" s="157">
        <f t="shared" ref="Q49:Q78" si="22">IF(SUMIF($I$11:$P$11,"*budget*",$I49:$P49)=F49,SUMIF($I$11:$P$11,"*budget*",$I49:$P49),"Error in Period Budget")</f>
        <v>0</v>
      </c>
      <c r="R49" s="134">
        <f t="shared" si="20"/>
        <v>0</v>
      </c>
      <c r="S49" s="224">
        <f t="shared" ref="S49:S78" si="23">F49-R49</f>
        <v>0</v>
      </c>
      <c r="T49" s="149"/>
    </row>
    <row r="50" spans="2:20">
      <c r="B50" s="212"/>
      <c r="C50" s="213"/>
      <c r="D50" s="214"/>
      <c r="E50" s="139"/>
      <c r="F50" s="161">
        <f t="shared" ref="F50:F78" si="24">E50*D50</f>
        <v>0</v>
      </c>
      <c r="G50" s="216" t="e">
        <f>F50/F43</f>
        <v>#DIV/0!</v>
      </c>
      <c r="I50" s="123"/>
      <c r="J50" s="139"/>
      <c r="K50" s="126"/>
      <c r="L50" s="139"/>
      <c r="M50" s="123"/>
      <c r="N50" s="139"/>
      <c r="O50" s="123"/>
      <c r="P50" s="139"/>
      <c r="Q50" s="157">
        <f t="shared" si="22"/>
        <v>0</v>
      </c>
      <c r="R50" s="134">
        <f t="shared" si="20"/>
        <v>0</v>
      </c>
      <c r="S50" s="224">
        <f t="shared" si="23"/>
        <v>0</v>
      </c>
      <c r="T50" s="149"/>
    </row>
    <row r="51" spans="2:20">
      <c r="B51" s="212"/>
      <c r="C51" s="213"/>
      <c r="D51" s="214"/>
      <c r="E51" s="139"/>
      <c r="F51" s="161">
        <f t="shared" si="24"/>
        <v>0</v>
      </c>
      <c r="G51" s="216" t="e">
        <f>F51/F43</f>
        <v>#DIV/0!</v>
      </c>
      <c r="I51" s="123"/>
      <c r="J51" s="139"/>
      <c r="K51" s="126"/>
      <c r="L51" s="139"/>
      <c r="M51" s="123"/>
      <c r="N51" s="139"/>
      <c r="O51" s="123"/>
      <c r="P51" s="139"/>
      <c r="Q51" s="157">
        <f t="shared" si="22"/>
        <v>0</v>
      </c>
      <c r="R51" s="134">
        <f t="shared" si="20"/>
        <v>0</v>
      </c>
      <c r="S51" s="224">
        <f t="shared" si="23"/>
        <v>0</v>
      </c>
      <c r="T51" s="149"/>
    </row>
    <row r="52" spans="2:20">
      <c r="B52" s="212"/>
      <c r="C52" s="213"/>
      <c r="D52" s="214"/>
      <c r="E52" s="139"/>
      <c r="F52" s="161">
        <f>E52*D52</f>
        <v>0</v>
      </c>
      <c r="G52" s="216" t="e">
        <f>F52/F43</f>
        <v>#DIV/0!</v>
      </c>
      <c r="I52" s="123"/>
      <c r="J52" s="139"/>
      <c r="K52" s="126"/>
      <c r="L52" s="139"/>
      <c r="M52" s="123"/>
      <c r="N52" s="139"/>
      <c r="O52" s="123"/>
      <c r="P52" s="139"/>
      <c r="Q52" s="157">
        <f t="shared" si="22"/>
        <v>0</v>
      </c>
      <c r="R52" s="134">
        <f t="shared" si="20"/>
        <v>0</v>
      </c>
      <c r="S52" s="224">
        <f t="shared" si="23"/>
        <v>0</v>
      </c>
      <c r="T52" s="149"/>
    </row>
    <row r="53" spans="2:20">
      <c r="B53" s="212"/>
      <c r="C53" s="213"/>
      <c r="D53" s="214"/>
      <c r="E53" s="139"/>
      <c r="F53" s="161">
        <f t="shared" si="24"/>
        <v>0</v>
      </c>
      <c r="G53" s="216" t="e">
        <f>F53/F43</f>
        <v>#DIV/0!</v>
      </c>
      <c r="I53" s="123"/>
      <c r="J53" s="139"/>
      <c r="K53" s="126"/>
      <c r="L53" s="139"/>
      <c r="M53" s="123"/>
      <c r="N53" s="139"/>
      <c r="O53" s="123"/>
      <c r="P53" s="139"/>
      <c r="Q53" s="157">
        <f t="shared" si="22"/>
        <v>0</v>
      </c>
      <c r="R53" s="134">
        <f t="shared" si="20"/>
        <v>0</v>
      </c>
      <c r="S53" s="224">
        <f t="shared" si="23"/>
        <v>0</v>
      </c>
      <c r="T53" s="149"/>
    </row>
    <row r="54" spans="2:20">
      <c r="B54" s="212"/>
      <c r="C54" s="213"/>
      <c r="D54" s="214"/>
      <c r="E54" s="139"/>
      <c r="F54" s="161">
        <f t="shared" si="24"/>
        <v>0</v>
      </c>
      <c r="G54" s="216" t="e">
        <f>F54/F43</f>
        <v>#DIV/0!</v>
      </c>
      <c r="I54" s="123"/>
      <c r="J54" s="139"/>
      <c r="K54" s="126"/>
      <c r="L54" s="139"/>
      <c r="M54" s="123"/>
      <c r="N54" s="139"/>
      <c r="O54" s="123"/>
      <c r="P54" s="139"/>
      <c r="Q54" s="157">
        <f t="shared" si="22"/>
        <v>0</v>
      </c>
      <c r="R54" s="134">
        <f t="shared" si="20"/>
        <v>0</v>
      </c>
      <c r="S54" s="224">
        <f t="shared" si="23"/>
        <v>0</v>
      </c>
      <c r="T54" s="149"/>
    </row>
    <row r="55" spans="2:20">
      <c r="B55" s="212"/>
      <c r="C55" s="213"/>
      <c r="D55" s="214"/>
      <c r="E55" s="139"/>
      <c r="F55" s="161">
        <f t="shared" si="24"/>
        <v>0</v>
      </c>
      <c r="G55" s="216" t="e">
        <f>F55/F43</f>
        <v>#DIV/0!</v>
      </c>
      <c r="I55" s="123"/>
      <c r="J55" s="139"/>
      <c r="K55" s="126"/>
      <c r="L55" s="139"/>
      <c r="M55" s="123"/>
      <c r="N55" s="139"/>
      <c r="O55" s="123"/>
      <c r="P55" s="139"/>
      <c r="Q55" s="157">
        <f t="shared" si="22"/>
        <v>0</v>
      </c>
      <c r="R55" s="134">
        <f t="shared" si="20"/>
        <v>0</v>
      </c>
      <c r="S55" s="224">
        <f t="shared" si="23"/>
        <v>0</v>
      </c>
      <c r="T55" s="149"/>
    </row>
    <row r="56" spans="2:20">
      <c r="B56" s="212"/>
      <c r="C56" s="213"/>
      <c r="D56" s="214"/>
      <c r="E56" s="139"/>
      <c r="F56" s="161">
        <f t="shared" si="24"/>
        <v>0</v>
      </c>
      <c r="G56" s="216" t="e">
        <f>F56/F43</f>
        <v>#DIV/0!</v>
      </c>
      <c r="I56" s="123"/>
      <c r="J56" s="139"/>
      <c r="K56" s="126"/>
      <c r="L56" s="139"/>
      <c r="M56" s="123"/>
      <c r="N56" s="139"/>
      <c r="O56" s="123"/>
      <c r="P56" s="139"/>
      <c r="Q56" s="157">
        <f t="shared" si="22"/>
        <v>0</v>
      </c>
      <c r="R56" s="134">
        <f t="shared" si="20"/>
        <v>0</v>
      </c>
      <c r="S56" s="224">
        <f t="shared" si="23"/>
        <v>0</v>
      </c>
      <c r="T56" s="149"/>
    </row>
    <row r="57" spans="2:20">
      <c r="B57" s="212"/>
      <c r="C57" s="213"/>
      <c r="D57" s="214"/>
      <c r="E57" s="139"/>
      <c r="F57" s="161">
        <f t="shared" si="24"/>
        <v>0</v>
      </c>
      <c r="G57" s="216" t="e">
        <f>F57/F43</f>
        <v>#DIV/0!</v>
      </c>
      <c r="I57" s="123"/>
      <c r="J57" s="139"/>
      <c r="K57" s="126"/>
      <c r="L57" s="139"/>
      <c r="M57" s="123"/>
      <c r="N57" s="139"/>
      <c r="O57" s="123"/>
      <c r="P57" s="139"/>
      <c r="Q57" s="157">
        <f t="shared" si="22"/>
        <v>0</v>
      </c>
      <c r="R57" s="134">
        <f t="shared" si="20"/>
        <v>0</v>
      </c>
      <c r="S57" s="224">
        <f t="shared" si="23"/>
        <v>0</v>
      </c>
      <c r="T57" s="149"/>
    </row>
    <row r="58" spans="2:20">
      <c r="B58" s="212"/>
      <c r="C58" s="213"/>
      <c r="D58" s="214"/>
      <c r="E58" s="139"/>
      <c r="F58" s="161">
        <f t="shared" ref="F58:F76" si="25">E58*D58</f>
        <v>0</v>
      </c>
      <c r="G58" s="216" t="e">
        <f>F58/F43</f>
        <v>#DIV/0!</v>
      </c>
      <c r="I58" s="123"/>
      <c r="J58" s="139"/>
      <c r="K58" s="126"/>
      <c r="L58" s="139"/>
      <c r="M58" s="123"/>
      <c r="N58" s="139"/>
      <c r="O58" s="123"/>
      <c r="P58" s="139"/>
      <c r="Q58" s="157">
        <f t="shared" si="22"/>
        <v>0</v>
      </c>
      <c r="R58" s="134">
        <f t="shared" si="20"/>
        <v>0</v>
      </c>
      <c r="S58" s="224">
        <f t="shared" si="23"/>
        <v>0</v>
      </c>
      <c r="T58" s="149"/>
    </row>
    <row r="59" spans="2:20">
      <c r="B59" s="212"/>
      <c r="C59" s="213"/>
      <c r="D59" s="214"/>
      <c r="E59" s="139"/>
      <c r="F59" s="161">
        <f t="shared" si="25"/>
        <v>0</v>
      </c>
      <c r="G59" s="216" t="e">
        <f>F59/F43</f>
        <v>#DIV/0!</v>
      </c>
      <c r="I59" s="123"/>
      <c r="J59" s="139"/>
      <c r="K59" s="126"/>
      <c r="L59" s="139"/>
      <c r="M59" s="123"/>
      <c r="N59" s="139"/>
      <c r="O59" s="123"/>
      <c r="P59" s="139"/>
      <c r="Q59" s="157">
        <f t="shared" ref="Q59:Q76" si="26">IF(SUMIF($I$11:$P$11,"*budget*",$I59:$P59)=F59,SUMIF($I$11:$P$11,"*budget*",$I59:$P59),"Error in Period Budget")</f>
        <v>0</v>
      </c>
      <c r="R59" s="134">
        <f t="shared" si="20"/>
        <v>0</v>
      </c>
      <c r="S59" s="224">
        <f t="shared" ref="S59:S76" si="27">F59-R59</f>
        <v>0</v>
      </c>
      <c r="T59" s="149"/>
    </row>
    <row r="60" spans="2:20">
      <c r="B60" s="212"/>
      <c r="C60" s="213"/>
      <c r="D60" s="214"/>
      <c r="E60" s="139"/>
      <c r="F60" s="161">
        <f t="shared" si="25"/>
        <v>0</v>
      </c>
      <c r="G60" s="216" t="e">
        <f>F60/F43</f>
        <v>#DIV/0!</v>
      </c>
      <c r="I60" s="123"/>
      <c r="J60" s="139"/>
      <c r="K60" s="126"/>
      <c r="L60" s="139"/>
      <c r="M60" s="123"/>
      <c r="N60" s="139"/>
      <c r="O60" s="123"/>
      <c r="P60" s="139"/>
      <c r="Q60" s="157">
        <f t="shared" si="26"/>
        <v>0</v>
      </c>
      <c r="R60" s="134">
        <f t="shared" si="20"/>
        <v>0</v>
      </c>
      <c r="S60" s="224">
        <f t="shared" si="27"/>
        <v>0</v>
      </c>
      <c r="T60" s="149"/>
    </row>
    <row r="61" spans="2:20">
      <c r="B61" s="212"/>
      <c r="C61" s="213"/>
      <c r="D61" s="214"/>
      <c r="E61" s="139"/>
      <c r="F61" s="161">
        <f t="shared" si="25"/>
        <v>0</v>
      </c>
      <c r="G61" s="216" t="e">
        <f>F61/F43</f>
        <v>#DIV/0!</v>
      </c>
      <c r="I61" s="123"/>
      <c r="J61" s="139"/>
      <c r="K61" s="126"/>
      <c r="L61" s="139"/>
      <c r="M61" s="123"/>
      <c r="N61" s="139"/>
      <c r="O61" s="123"/>
      <c r="P61" s="139"/>
      <c r="Q61" s="157">
        <f t="shared" si="26"/>
        <v>0</v>
      </c>
      <c r="R61" s="134">
        <f t="shared" si="20"/>
        <v>0</v>
      </c>
      <c r="S61" s="224">
        <f t="shared" si="27"/>
        <v>0</v>
      </c>
      <c r="T61" s="149"/>
    </row>
    <row r="62" spans="2:20">
      <c r="B62" s="212"/>
      <c r="C62" s="213"/>
      <c r="D62" s="214"/>
      <c r="E62" s="139"/>
      <c r="F62" s="161">
        <f>E62*D62</f>
        <v>0</v>
      </c>
      <c r="G62" s="216" t="e">
        <f>F62/F43</f>
        <v>#DIV/0!</v>
      </c>
      <c r="I62" s="123"/>
      <c r="J62" s="139"/>
      <c r="K62" s="126"/>
      <c r="L62" s="139"/>
      <c r="M62" s="123"/>
      <c r="N62" s="139"/>
      <c r="O62" s="123"/>
      <c r="P62" s="139"/>
      <c r="Q62" s="157">
        <f t="shared" si="26"/>
        <v>0</v>
      </c>
      <c r="R62" s="134">
        <f t="shared" si="20"/>
        <v>0</v>
      </c>
      <c r="S62" s="224">
        <f t="shared" si="27"/>
        <v>0</v>
      </c>
      <c r="T62" s="149"/>
    </row>
    <row r="63" spans="2:20">
      <c r="B63" s="212"/>
      <c r="C63" s="213"/>
      <c r="D63" s="214"/>
      <c r="E63" s="139"/>
      <c r="F63" s="161">
        <f t="shared" si="25"/>
        <v>0</v>
      </c>
      <c r="G63" s="216" t="e">
        <f>F63/F43</f>
        <v>#DIV/0!</v>
      </c>
      <c r="I63" s="123"/>
      <c r="J63" s="139"/>
      <c r="K63" s="126"/>
      <c r="L63" s="139"/>
      <c r="M63" s="123"/>
      <c r="N63" s="139"/>
      <c r="O63" s="123"/>
      <c r="P63" s="139"/>
      <c r="Q63" s="157">
        <f t="shared" si="26"/>
        <v>0</v>
      </c>
      <c r="R63" s="134">
        <f t="shared" si="20"/>
        <v>0</v>
      </c>
      <c r="S63" s="224">
        <f t="shared" si="27"/>
        <v>0</v>
      </c>
      <c r="T63" s="149"/>
    </row>
    <row r="64" spans="2:20">
      <c r="B64" s="212"/>
      <c r="C64" s="213"/>
      <c r="D64" s="214"/>
      <c r="E64" s="139"/>
      <c r="F64" s="161">
        <f t="shared" si="25"/>
        <v>0</v>
      </c>
      <c r="G64" s="216" t="e">
        <f>F64/F43</f>
        <v>#DIV/0!</v>
      </c>
      <c r="I64" s="123"/>
      <c r="J64" s="139"/>
      <c r="K64" s="126"/>
      <c r="L64" s="139"/>
      <c r="M64" s="123"/>
      <c r="N64" s="139"/>
      <c r="O64" s="123"/>
      <c r="P64" s="139"/>
      <c r="Q64" s="157">
        <f t="shared" si="26"/>
        <v>0</v>
      </c>
      <c r="R64" s="134">
        <f t="shared" si="20"/>
        <v>0</v>
      </c>
      <c r="S64" s="224">
        <f t="shared" si="27"/>
        <v>0</v>
      </c>
      <c r="T64" s="149"/>
    </row>
    <row r="65" spans="2:20">
      <c r="B65" s="212"/>
      <c r="C65" s="213"/>
      <c r="D65" s="214"/>
      <c r="E65" s="139"/>
      <c r="F65" s="161">
        <f t="shared" si="25"/>
        <v>0</v>
      </c>
      <c r="G65" s="216" t="e">
        <f>F65/F43</f>
        <v>#DIV/0!</v>
      </c>
      <c r="I65" s="123"/>
      <c r="J65" s="139"/>
      <c r="K65" s="126"/>
      <c r="L65" s="139"/>
      <c r="M65" s="123"/>
      <c r="N65" s="139"/>
      <c r="O65" s="123"/>
      <c r="P65" s="139"/>
      <c r="Q65" s="157">
        <f t="shared" si="26"/>
        <v>0</v>
      </c>
      <c r="R65" s="134">
        <f t="shared" si="20"/>
        <v>0</v>
      </c>
      <c r="S65" s="224">
        <f t="shared" si="27"/>
        <v>0</v>
      </c>
      <c r="T65" s="149"/>
    </row>
    <row r="66" spans="2:20">
      <c r="B66" s="212"/>
      <c r="C66" s="213"/>
      <c r="D66" s="214"/>
      <c r="E66" s="139"/>
      <c r="F66" s="161">
        <f t="shared" si="25"/>
        <v>0</v>
      </c>
      <c r="G66" s="216" t="e">
        <f>F66/F43</f>
        <v>#DIV/0!</v>
      </c>
      <c r="I66" s="123"/>
      <c r="J66" s="139"/>
      <c r="K66" s="126"/>
      <c r="L66" s="139"/>
      <c r="M66" s="123"/>
      <c r="N66" s="139"/>
      <c r="O66" s="123"/>
      <c r="P66" s="139"/>
      <c r="Q66" s="157">
        <f t="shared" si="26"/>
        <v>0</v>
      </c>
      <c r="R66" s="134">
        <f t="shared" si="20"/>
        <v>0</v>
      </c>
      <c r="S66" s="224">
        <f t="shared" si="27"/>
        <v>0</v>
      </c>
      <c r="T66" s="149"/>
    </row>
    <row r="67" spans="2:20">
      <c r="B67" s="212"/>
      <c r="C67" s="213"/>
      <c r="D67" s="214"/>
      <c r="E67" s="139"/>
      <c r="F67" s="161">
        <f t="shared" si="25"/>
        <v>0</v>
      </c>
      <c r="G67" s="216" t="e">
        <f>F67/F43</f>
        <v>#DIV/0!</v>
      </c>
      <c r="I67" s="123"/>
      <c r="J67" s="139"/>
      <c r="K67" s="126"/>
      <c r="L67" s="139"/>
      <c r="M67" s="123"/>
      <c r="N67" s="139"/>
      <c r="O67" s="123"/>
      <c r="P67" s="139"/>
      <c r="Q67" s="157">
        <f t="shared" si="26"/>
        <v>0</v>
      </c>
      <c r="R67" s="134">
        <f t="shared" si="20"/>
        <v>0</v>
      </c>
      <c r="S67" s="224">
        <f t="shared" si="27"/>
        <v>0</v>
      </c>
      <c r="T67" s="149"/>
    </row>
    <row r="68" spans="2:20">
      <c r="B68" s="212"/>
      <c r="C68" s="213"/>
      <c r="D68" s="214"/>
      <c r="E68" s="139"/>
      <c r="F68" s="161">
        <f t="shared" si="25"/>
        <v>0</v>
      </c>
      <c r="G68" s="216" t="e">
        <f>F68/F43</f>
        <v>#DIV/0!</v>
      </c>
      <c r="I68" s="123"/>
      <c r="J68" s="139"/>
      <c r="K68" s="126"/>
      <c r="L68" s="139"/>
      <c r="M68" s="123"/>
      <c r="N68" s="139"/>
      <c r="O68" s="123"/>
      <c r="P68" s="139"/>
      <c r="Q68" s="157">
        <f t="shared" si="26"/>
        <v>0</v>
      </c>
      <c r="R68" s="134">
        <f t="shared" si="20"/>
        <v>0</v>
      </c>
      <c r="S68" s="224">
        <f t="shared" si="27"/>
        <v>0</v>
      </c>
      <c r="T68" s="149"/>
    </row>
    <row r="69" spans="2:20">
      <c r="B69" s="212"/>
      <c r="C69" s="213"/>
      <c r="D69" s="214"/>
      <c r="E69" s="139"/>
      <c r="F69" s="161">
        <f t="shared" si="25"/>
        <v>0</v>
      </c>
      <c r="G69" s="216" t="e">
        <f>F69/F43</f>
        <v>#DIV/0!</v>
      </c>
      <c r="I69" s="123"/>
      <c r="J69" s="139"/>
      <c r="K69" s="126"/>
      <c r="L69" s="139"/>
      <c r="M69" s="123"/>
      <c r="N69" s="139"/>
      <c r="O69" s="123"/>
      <c r="P69" s="139"/>
      <c r="Q69" s="157">
        <f t="shared" si="26"/>
        <v>0</v>
      </c>
      <c r="R69" s="134">
        <f t="shared" si="20"/>
        <v>0</v>
      </c>
      <c r="S69" s="224">
        <f t="shared" si="27"/>
        <v>0</v>
      </c>
      <c r="T69" s="149"/>
    </row>
    <row r="70" spans="2:20">
      <c r="B70" s="212"/>
      <c r="C70" s="213"/>
      <c r="D70" s="214"/>
      <c r="E70" s="139"/>
      <c r="F70" s="161">
        <f t="shared" si="25"/>
        <v>0</v>
      </c>
      <c r="G70" s="216" t="e">
        <f>F70/F43</f>
        <v>#DIV/0!</v>
      </c>
      <c r="I70" s="123"/>
      <c r="J70" s="139"/>
      <c r="K70" s="126"/>
      <c r="L70" s="139"/>
      <c r="M70" s="123"/>
      <c r="N70" s="139"/>
      <c r="O70" s="123"/>
      <c r="P70" s="139"/>
      <c r="Q70" s="157">
        <f t="shared" si="26"/>
        <v>0</v>
      </c>
      <c r="R70" s="134">
        <f t="shared" si="20"/>
        <v>0</v>
      </c>
      <c r="S70" s="224">
        <f t="shared" si="27"/>
        <v>0</v>
      </c>
      <c r="T70" s="149"/>
    </row>
    <row r="71" spans="2:20">
      <c r="B71" s="212"/>
      <c r="C71" s="213"/>
      <c r="D71" s="214"/>
      <c r="E71" s="139"/>
      <c r="F71" s="161">
        <f t="shared" si="25"/>
        <v>0</v>
      </c>
      <c r="G71" s="216" t="e">
        <f>F71/F43</f>
        <v>#DIV/0!</v>
      </c>
      <c r="I71" s="123"/>
      <c r="J71" s="139"/>
      <c r="K71" s="126"/>
      <c r="L71" s="139"/>
      <c r="M71" s="123"/>
      <c r="N71" s="139"/>
      <c r="O71" s="123"/>
      <c r="P71" s="139"/>
      <c r="Q71" s="157">
        <f t="shared" si="26"/>
        <v>0</v>
      </c>
      <c r="R71" s="134">
        <f t="shared" si="20"/>
        <v>0</v>
      </c>
      <c r="S71" s="224">
        <f t="shared" si="27"/>
        <v>0</v>
      </c>
      <c r="T71" s="149"/>
    </row>
    <row r="72" spans="2:20">
      <c r="B72" s="212"/>
      <c r="C72" s="213"/>
      <c r="D72" s="214"/>
      <c r="E72" s="139"/>
      <c r="F72" s="161">
        <f t="shared" si="25"/>
        <v>0</v>
      </c>
      <c r="G72" s="216" t="e">
        <f>F72/F43</f>
        <v>#DIV/0!</v>
      </c>
      <c r="I72" s="123"/>
      <c r="J72" s="139"/>
      <c r="K72" s="126"/>
      <c r="L72" s="139"/>
      <c r="M72" s="123"/>
      <c r="N72" s="139"/>
      <c r="O72" s="123"/>
      <c r="P72" s="139"/>
      <c r="Q72" s="157">
        <f t="shared" si="26"/>
        <v>0</v>
      </c>
      <c r="R72" s="134">
        <f t="shared" si="20"/>
        <v>0</v>
      </c>
      <c r="S72" s="224">
        <f t="shared" si="27"/>
        <v>0</v>
      </c>
      <c r="T72" s="149"/>
    </row>
    <row r="73" spans="2:20">
      <c r="B73" s="212"/>
      <c r="C73" s="213"/>
      <c r="D73" s="214"/>
      <c r="E73" s="139"/>
      <c r="F73" s="161">
        <f t="shared" si="25"/>
        <v>0</v>
      </c>
      <c r="G73" s="216" t="e">
        <f>F73/F43</f>
        <v>#DIV/0!</v>
      </c>
      <c r="I73" s="123"/>
      <c r="J73" s="139"/>
      <c r="K73" s="126"/>
      <c r="L73" s="139"/>
      <c r="M73" s="123"/>
      <c r="N73" s="139"/>
      <c r="O73" s="123"/>
      <c r="P73" s="139"/>
      <c r="Q73" s="157">
        <f t="shared" si="26"/>
        <v>0</v>
      </c>
      <c r="R73" s="134">
        <f t="shared" si="20"/>
        <v>0</v>
      </c>
      <c r="S73" s="224">
        <f t="shared" si="27"/>
        <v>0</v>
      </c>
      <c r="T73" s="149"/>
    </row>
    <row r="74" spans="2:20">
      <c r="B74" s="212"/>
      <c r="C74" s="213"/>
      <c r="D74" s="214"/>
      <c r="E74" s="139"/>
      <c r="F74" s="161">
        <f t="shared" si="25"/>
        <v>0</v>
      </c>
      <c r="G74" s="216" t="e">
        <f>F74/F43</f>
        <v>#DIV/0!</v>
      </c>
      <c r="I74" s="123"/>
      <c r="J74" s="139"/>
      <c r="K74" s="126"/>
      <c r="L74" s="139"/>
      <c r="M74" s="123"/>
      <c r="N74" s="139"/>
      <c r="O74" s="123"/>
      <c r="P74" s="139"/>
      <c r="Q74" s="157">
        <f t="shared" si="26"/>
        <v>0</v>
      </c>
      <c r="R74" s="134">
        <f t="shared" si="20"/>
        <v>0</v>
      </c>
      <c r="S74" s="224">
        <f t="shared" si="27"/>
        <v>0</v>
      </c>
      <c r="T74" s="149"/>
    </row>
    <row r="75" spans="2:20">
      <c r="B75" s="212"/>
      <c r="C75" s="213"/>
      <c r="D75" s="214"/>
      <c r="E75" s="139"/>
      <c r="F75" s="161">
        <f t="shared" si="25"/>
        <v>0</v>
      </c>
      <c r="G75" s="216" t="e">
        <f>F75/F43</f>
        <v>#DIV/0!</v>
      </c>
      <c r="I75" s="123"/>
      <c r="J75" s="139"/>
      <c r="K75" s="126"/>
      <c r="L75" s="139"/>
      <c r="M75" s="123"/>
      <c r="N75" s="139"/>
      <c r="O75" s="123"/>
      <c r="P75" s="139"/>
      <c r="Q75" s="157">
        <f t="shared" si="26"/>
        <v>0</v>
      </c>
      <c r="R75" s="134">
        <f t="shared" si="20"/>
        <v>0</v>
      </c>
      <c r="S75" s="224">
        <f t="shared" si="27"/>
        <v>0</v>
      </c>
      <c r="T75" s="149"/>
    </row>
    <row r="76" spans="2:20">
      <c r="B76" s="212"/>
      <c r="C76" s="213"/>
      <c r="D76" s="214"/>
      <c r="E76" s="139"/>
      <c r="F76" s="161">
        <f t="shared" si="25"/>
        <v>0</v>
      </c>
      <c r="G76" s="216" t="e">
        <f>F76/F43</f>
        <v>#DIV/0!</v>
      </c>
      <c r="I76" s="123"/>
      <c r="J76" s="139"/>
      <c r="K76" s="126"/>
      <c r="L76" s="139"/>
      <c r="M76" s="123"/>
      <c r="N76" s="139"/>
      <c r="O76" s="123"/>
      <c r="P76" s="139"/>
      <c r="Q76" s="157">
        <f t="shared" si="26"/>
        <v>0</v>
      </c>
      <c r="R76" s="134">
        <f t="shared" si="20"/>
        <v>0</v>
      </c>
      <c r="S76" s="224">
        <f t="shared" si="27"/>
        <v>0</v>
      </c>
      <c r="T76" s="149"/>
    </row>
    <row r="77" spans="2:20">
      <c r="B77" s="212"/>
      <c r="C77" s="213"/>
      <c r="D77" s="214"/>
      <c r="E77" s="139"/>
      <c r="F77" s="161">
        <f t="shared" ref="F77" si="28">E77*D77</f>
        <v>0</v>
      </c>
      <c r="G77" s="216" t="e">
        <f>F77/F43</f>
        <v>#DIV/0!</v>
      </c>
      <c r="I77" s="123"/>
      <c r="J77" s="139"/>
      <c r="K77" s="126"/>
      <c r="L77" s="139"/>
      <c r="M77" s="123"/>
      <c r="N77" s="139"/>
      <c r="O77" s="123"/>
      <c r="P77" s="139"/>
      <c r="Q77" s="157">
        <f t="shared" ref="Q77" si="29">IF(SUMIF($I$11:$P$11,"*budget*",$I77:$P77)=F77,SUMIF($I$11:$P$11,"*budget*",$I77:$P77),"Error in Period Budget")</f>
        <v>0</v>
      </c>
      <c r="R77" s="134">
        <f t="shared" si="20"/>
        <v>0</v>
      </c>
      <c r="S77" s="224">
        <f t="shared" ref="S77" si="30">F77-R77</f>
        <v>0</v>
      </c>
      <c r="T77" s="149"/>
    </row>
    <row r="78" spans="2:20">
      <c r="B78" s="212"/>
      <c r="C78" s="213"/>
      <c r="D78" s="214"/>
      <c r="E78" s="139"/>
      <c r="F78" s="161">
        <f t="shared" si="24"/>
        <v>0</v>
      </c>
      <c r="G78" s="216" t="e">
        <f>F78/F43</f>
        <v>#DIV/0!</v>
      </c>
      <c r="I78" s="123"/>
      <c r="J78" s="139"/>
      <c r="K78" s="126"/>
      <c r="L78" s="139"/>
      <c r="M78" s="123"/>
      <c r="N78" s="139"/>
      <c r="O78" s="123"/>
      <c r="P78" s="139"/>
      <c r="Q78" s="157">
        <f t="shared" si="22"/>
        <v>0</v>
      </c>
      <c r="R78" s="134">
        <f t="shared" si="20"/>
        <v>0</v>
      </c>
      <c r="S78" s="224">
        <f t="shared" si="23"/>
        <v>0</v>
      </c>
      <c r="T78" s="149"/>
    </row>
    <row r="79" spans="2:20">
      <c r="B79" s="388" t="s">
        <v>30</v>
      </c>
      <c r="C79" s="388"/>
      <c r="D79" s="388"/>
      <c r="E79" s="388"/>
      <c r="F79" s="308">
        <f>SUM(F48:F78)</f>
        <v>0</v>
      </c>
      <c r="G79" s="309" t="e">
        <f>SUM(G48:G78)</f>
        <v>#DIV/0!</v>
      </c>
      <c r="I79" s="164">
        <f t="shared" ref="I79:S79" si="31">SUM(I48:I78)</f>
        <v>0</v>
      </c>
      <c r="J79" s="165">
        <f t="shared" si="31"/>
        <v>0</v>
      </c>
      <c r="K79" s="164">
        <f t="shared" si="31"/>
        <v>0</v>
      </c>
      <c r="L79" s="165">
        <f t="shared" si="31"/>
        <v>0</v>
      </c>
      <c r="M79" s="164">
        <f t="shared" si="31"/>
        <v>0</v>
      </c>
      <c r="N79" s="165">
        <f t="shared" si="31"/>
        <v>0</v>
      </c>
      <c r="O79" s="164">
        <f t="shared" si="31"/>
        <v>0</v>
      </c>
      <c r="P79" s="166">
        <f t="shared" si="31"/>
        <v>0</v>
      </c>
      <c r="Q79" s="167">
        <f t="shared" si="31"/>
        <v>0</v>
      </c>
      <c r="R79" s="167">
        <f t="shared" si="31"/>
        <v>0</v>
      </c>
      <c r="S79" s="167">
        <f t="shared" si="31"/>
        <v>0</v>
      </c>
    </row>
    <row r="80" spans="2:20" hidden="1">
      <c r="B80" s="148"/>
      <c r="C80" s="148"/>
      <c r="D80" s="148"/>
      <c r="E80" s="148"/>
      <c r="F80" s="33"/>
      <c r="G80" s="184"/>
      <c r="I80" s="12"/>
      <c r="J80" s="11"/>
      <c r="Q80" s="39" t="s">
        <v>38</v>
      </c>
      <c r="R80" s="38" t="s">
        <v>38</v>
      </c>
      <c r="S80" s="34" t="s">
        <v>38</v>
      </c>
    </row>
    <row r="81" spans="2:20" ht="26.25" hidden="1" customHeight="1">
      <c r="B81" s="304" t="s">
        <v>80</v>
      </c>
      <c r="C81" s="305" t="s">
        <v>176</v>
      </c>
      <c r="D81" s="306" t="s">
        <v>37</v>
      </c>
      <c r="E81" s="305" t="s">
        <v>36</v>
      </c>
      <c r="F81" s="307" t="s">
        <v>35</v>
      </c>
      <c r="G81" s="305" t="s">
        <v>34</v>
      </c>
      <c r="I81" s="124" t="s">
        <v>181</v>
      </c>
      <c r="J81" s="124" t="s">
        <v>182</v>
      </c>
      <c r="K81" s="124" t="s">
        <v>184</v>
      </c>
      <c r="L81" s="124" t="s">
        <v>185</v>
      </c>
      <c r="M81" s="124" t="s">
        <v>186</v>
      </c>
      <c r="N81" s="124" t="s">
        <v>187</v>
      </c>
      <c r="O81" s="124" t="s">
        <v>188</v>
      </c>
      <c r="P81" s="124" t="s">
        <v>189</v>
      </c>
      <c r="Q81" s="129" t="s">
        <v>26</v>
      </c>
      <c r="R81" s="129" t="s">
        <v>25</v>
      </c>
      <c r="S81" s="132" t="s">
        <v>33</v>
      </c>
      <c r="T81" s="130" t="s">
        <v>179</v>
      </c>
    </row>
    <row r="82" spans="2:20" hidden="1">
      <c r="B82" s="212"/>
      <c r="C82" s="213"/>
      <c r="D82" s="214"/>
      <c r="E82" s="139"/>
      <c r="F82" s="161">
        <f t="shared" ref="F82:F91" si="32">E82*D82</f>
        <v>0</v>
      </c>
      <c r="G82" s="216" t="str">
        <f t="shared" ref="G82:G91" si="33">IF($F$172=0,"",F82/$F$172)</f>
        <v/>
      </c>
      <c r="I82" s="123"/>
      <c r="J82" s="139"/>
      <c r="K82" s="126"/>
      <c r="L82" s="139"/>
      <c r="M82" s="123"/>
      <c r="N82" s="139"/>
      <c r="O82" s="123"/>
      <c r="P82" s="139"/>
      <c r="Q82" s="157">
        <f t="shared" ref="Q82:Q91" si="34">IF(SUMIF($I$11:$P$11,"*budget*",$I82:$P82)=F82,SUMIF($I$11:$P$11,"*budget*",$I82:$P82),"Error in Period Budget")</f>
        <v>0</v>
      </c>
      <c r="R82" s="134">
        <f t="shared" ref="R82:R91" si="35">SUMIF($I$11:$P$11,"*actual*",$I82:$P82)</f>
        <v>0</v>
      </c>
      <c r="S82" s="224">
        <f t="shared" ref="S82:S91" si="36">F82-R82</f>
        <v>0</v>
      </c>
      <c r="T82" s="149"/>
    </row>
    <row r="83" spans="2:20" hidden="1">
      <c r="B83" s="212"/>
      <c r="C83" s="213"/>
      <c r="D83" s="214"/>
      <c r="E83" s="139"/>
      <c r="F83" s="161">
        <f t="shared" si="32"/>
        <v>0</v>
      </c>
      <c r="G83" s="216" t="str">
        <f t="shared" si="33"/>
        <v/>
      </c>
      <c r="I83" s="123"/>
      <c r="J83" s="139"/>
      <c r="K83" s="126"/>
      <c r="L83" s="139"/>
      <c r="M83" s="123"/>
      <c r="N83" s="139"/>
      <c r="O83" s="123"/>
      <c r="P83" s="139"/>
      <c r="Q83" s="157">
        <f t="shared" si="34"/>
        <v>0</v>
      </c>
      <c r="R83" s="134">
        <f t="shared" si="35"/>
        <v>0</v>
      </c>
      <c r="S83" s="224">
        <f t="shared" si="36"/>
        <v>0</v>
      </c>
      <c r="T83" s="149"/>
    </row>
    <row r="84" spans="2:20" hidden="1">
      <c r="B84" s="212"/>
      <c r="C84" s="213"/>
      <c r="D84" s="214"/>
      <c r="E84" s="139"/>
      <c r="F84" s="161">
        <f t="shared" si="32"/>
        <v>0</v>
      </c>
      <c r="G84" s="216" t="str">
        <f t="shared" si="33"/>
        <v/>
      </c>
      <c r="I84" s="123"/>
      <c r="J84" s="139"/>
      <c r="K84" s="126"/>
      <c r="L84" s="139"/>
      <c r="M84" s="123"/>
      <c r="N84" s="139"/>
      <c r="O84" s="123"/>
      <c r="P84" s="139"/>
      <c r="Q84" s="157">
        <f t="shared" si="34"/>
        <v>0</v>
      </c>
      <c r="R84" s="134">
        <f t="shared" si="35"/>
        <v>0</v>
      </c>
      <c r="S84" s="224">
        <f t="shared" si="36"/>
        <v>0</v>
      </c>
      <c r="T84" s="149"/>
    </row>
    <row r="85" spans="2:20" hidden="1">
      <c r="B85" s="212"/>
      <c r="C85" s="213"/>
      <c r="D85" s="214"/>
      <c r="E85" s="139"/>
      <c r="F85" s="161">
        <f t="shared" si="32"/>
        <v>0</v>
      </c>
      <c r="G85" s="216" t="str">
        <f t="shared" si="33"/>
        <v/>
      </c>
      <c r="I85" s="123"/>
      <c r="J85" s="139"/>
      <c r="K85" s="126"/>
      <c r="L85" s="139"/>
      <c r="M85" s="123"/>
      <c r="N85" s="139"/>
      <c r="O85" s="123"/>
      <c r="P85" s="139"/>
      <c r="Q85" s="157">
        <f t="shared" si="34"/>
        <v>0</v>
      </c>
      <c r="R85" s="134">
        <f t="shared" si="35"/>
        <v>0</v>
      </c>
      <c r="S85" s="224">
        <f t="shared" si="36"/>
        <v>0</v>
      </c>
      <c r="T85" s="149"/>
    </row>
    <row r="86" spans="2:20" hidden="1">
      <c r="B86" s="212"/>
      <c r="C86" s="213"/>
      <c r="D86" s="214"/>
      <c r="E86" s="139"/>
      <c r="F86" s="161">
        <f t="shared" si="32"/>
        <v>0</v>
      </c>
      <c r="G86" s="216" t="str">
        <f t="shared" si="33"/>
        <v/>
      </c>
      <c r="I86" s="123"/>
      <c r="J86" s="139"/>
      <c r="K86" s="126"/>
      <c r="L86" s="139"/>
      <c r="M86" s="123"/>
      <c r="N86" s="139"/>
      <c r="O86" s="123"/>
      <c r="P86" s="139"/>
      <c r="Q86" s="157">
        <f t="shared" si="34"/>
        <v>0</v>
      </c>
      <c r="R86" s="134">
        <f t="shared" si="35"/>
        <v>0</v>
      </c>
      <c r="S86" s="224">
        <f t="shared" si="36"/>
        <v>0</v>
      </c>
      <c r="T86" s="149"/>
    </row>
    <row r="87" spans="2:20" hidden="1">
      <c r="B87" s="212"/>
      <c r="C87" s="213"/>
      <c r="D87" s="214"/>
      <c r="E87" s="139"/>
      <c r="F87" s="161">
        <f t="shared" si="32"/>
        <v>0</v>
      </c>
      <c r="G87" s="216" t="str">
        <f t="shared" si="33"/>
        <v/>
      </c>
      <c r="I87" s="123"/>
      <c r="J87" s="139"/>
      <c r="K87" s="126"/>
      <c r="L87" s="139"/>
      <c r="M87" s="123"/>
      <c r="N87" s="139"/>
      <c r="O87" s="123"/>
      <c r="P87" s="139"/>
      <c r="Q87" s="157">
        <f t="shared" si="34"/>
        <v>0</v>
      </c>
      <c r="R87" s="134">
        <f t="shared" si="35"/>
        <v>0</v>
      </c>
      <c r="S87" s="224">
        <f t="shared" si="36"/>
        <v>0</v>
      </c>
      <c r="T87" s="149"/>
    </row>
    <row r="88" spans="2:20" hidden="1">
      <c r="B88" s="212"/>
      <c r="C88" s="213"/>
      <c r="D88" s="214"/>
      <c r="E88" s="139"/>
      <c r="F88" s="161">
        <f t="shared" si="32"/>
        <v>0</v>
      </c>
      <c r="G88" s="216" t="str">
        <f t="shared" si="33"/>
        <v/>
      </c>
      <c r="I88" s="123"/>
      <c r="J88" s="139"/>
      <c r="K88" s="126"/>
      <c r="L88" s="139"/>
      <c r="M88" s="123"/>
      <c r="N88" s="139"/>
      <c r="O88" s="123"/>
      <c r="P88" s="139"/>
      <c r="Q88" s="157">
        <f t="shared" si="34"/>
        <v>0</v>
      </c>
      <c r="R88" s="134">
        <f t="shared" si="35"/>
        <v>0</v>
      </c>
      <c r="S88" s="224">
        <f t="shared" si="36"/>
        <v>0</v>
      </c>
      <c r="T88" s="149"/>
    </row>
    <row r="89" spans="2:20" hidden="1">
      <c r="B89" s="212"/>
      <c r="C89" s="213"/>
      <c r="D89" s="214"/>
      <c r="E89" s="139"/>
      <c r="F89" s="161">
        <f t="shared" si="32"/>
        <v>0</v>
      </c>
      <c r="G89" s="216" t="str">
        <f t="shared" si="33"/>
        <v/>
      </c>
      <c r="I89" s="123"/>
      <c r="J89" s="139"/>
      <c r="K89" s="126"/>
      <c r="L89" s="139"/>
      <c r="M89" s="123"/>
      <c r="N89" s="139"/>
      <c r="O89" s="123"/>
      <c r="P89" s="139"/>
      <c r="Q89" s="157">
        <f t="shared" si="34"/>
        <v>0</v>
      </c>
      <c r="R89" s="134">
        <f t="shared" si="35"/>
        <v>0</v>
      </c>
      <c r="S89" s="224">
        <f t="shared" si="36"/>
        <v>0</v>
      </c>
      <c r="T89" s="149"/>
    </row>
    <row r="90" spans="2:20" hidden="1">
      <c r="B90" s="212"/>
      <c r="C90" s="213"/>
      <c r="D90" s="214"/>
      <c r="E90" s="139"/>
      <c r="F90" s="161">
        <f t="shared" si="32"/>
        <v>0</v>
      </c>
      <c r="G90" s="216" t="str">
        <f t="shared" si="33"/>
        <v/>
      </c>
      <c r="I90" s="123"/>
      <c r="J90" s="139"/>
      <c r="K90" s="126"/>
      <c r="L90" s="139"/>
      <c r="M90" s="123"/>
      <c r="N90" s="139"/>
      <c r="O90" s="123"/>
      <c r="P90" s="139"/>
      <c r="Q90" s="157">
        <f t="shared" si="34"/>
        <v>0</v>
      </c>
      <c r="R90" s="134">
        <f t="shared" si="35"/>
        <v>0</v>
      </c>
      <c r="S90" s="224">
        <f t="shared" si="36"/>
        <v>0</v>
      </c>
      <c r="T90" s="149"/>
    </row>
    <row r="91" spans="2:20" hidden="1">
      <c r="B91" s="212"/>
      <c r="C91" s="213"/>
      <c r="D91" s="214"/>
      <c r="E91" s="139"/>
      <c r="F91" s="161">
        <f t="shared" si="32"/>
        <v>0</v>
      </c>
      <c r="G91" s="216" t="str">
        <f t="shared" si="33"/>
        <v/>
      </c>
      <c r="I91" s="123"/>
      <c r="J91" s="139"/>
      <c r="K91" s="126"/>
      <c r="L91" s="139"/>
      <c r="M91" s="123"/>
      <c r="N91" s="139"/>
      <c r="O91" s="123"/>
      <c r="P91" s="139"/>
      <c r="Q91" s="157">
        <f t="shared" si="34"/>
        <v>0</v>
      </c>
      <c r="R91" s="134">
        <f t="shared" si="35"/>
        <v>0</v>
      </c>
      <c r="S91" s="224">
        <f t="shared" si="36"/>
        <v>0</v>
      </c>
      <c r="T91" s="149"/>
    </row>
    <row r="92" spans="2:20" hidden="1">
      <c r="B92" s="388" t="s">
        <v>30</v>
      </c>
      <c r="C92" s="388"/>
      <c r="D92" s="388"/>
      <c r="E92" s="388"/>
      <c r="F92" s="308">
        <f t="shared" ref="F92:P92" si="37">SUM(F82:F91)</f>
        <v>0</v>
      </c>
      <c r="G92" s="309">
        <f t="shared" si="37"/>
        <v>0</v>
      </c>
      <c r="I92" s="164">
        <f t="shared" si="37"/>
        <v>0</v>
      </c>
      <c r="J92" s="165">
        <f t="shared" si="37"/>
        <v>0</v>
      </c>
      <c r="K92" s="164">
        <f t="shared" si="37"/>
        <v>0</v>
      </c>
      <c r="L92" s="165">
        <f t="shared" si="37"/>
        <v>0</v>
      </c>
      <c r="M92" s="164">
        <f t="shared" si="37"/>
        <v>0</v>
      </c>
      <c r="N92" s="165">
        <f t="shared" si="37"/>
        <v>0</v>
      </c>
      <c r="O92" s="164">
        <f t="shared" si="37"/>
        <v>0</v>
      </c>
      <c r="P92" s="166">
        <f t="shared" si="37"/>
        <v>0</v>
      </c>
      <c r="Q92" s="167">
        <f t="shared" ref="Q92:S92" si="38">SUM(Q82:Q91)</f>
        <v>0</v>
      </c>
      <c r="R92" s="167">
        <f t="shared" si="38"/>
        <v>0</v>
      </c>
      <c r="S92" s="167">
        <f t="shared" si="38"/>
        <v>0</v>
      </c>
    </row>
    <row r="93" spans="2:20" hidden="1">
      <c r="B93" s="148"/>
      <c r="C93" s="148"/>
      <c r="D93" s="148"/>
      <c r="E93" s="148"/>
      <c r="F93" s="33"/>
      <c r="G93" s="184"/>
      <c r="I93" s="12"/>
      <c r="J93" s="11"/>
      <c r="Q93" s="39"/>
      <c r="R93" s="38"/>
      <c r="S93" s="34"/>
    </row>
    <row r="94" spans="2:20" ht="26.25" hidden="1" customHeight="1">
      <c r="B94" s="304" t="s">
        <v>47</v>
      </c>
      <c r="C94" s="305" t="s">
        <v>176</v>
      </c>
      <c r="D94" s="306" t="s">
        <v>37</v>
      </c>
      <c r="E94" s="305" t="s">
        <v>36</v>
      </c>
      <c r="F94" s="307" t="s">
        <v>35</v>
      </c>
      <c r="G94" s="305" t="s">
        <v>34</v>
      </c>
      <c r="I94" s="124" t="s">
        <v>181</v>
      </c>
      <c r="J94" s="124" t="s">
        <v>182</v>
      </c>
      <c r="K94" s="124" t="s">
        <v>184</v>
      </c>
      <c r="L94" s="124" t="s">
        <v>185</v>
      </c>
      <c r="M94" s="124" t="s">
        <v>186</v>
      </c>
      <c r="N94" s="124" t="s">
        <v>187</v>
      </c>
      <c r="O94" s="124" t="s">
        <v>188</v>
      </c>
      <c r="P94" s="124" t="s">
        <v>189</v>
      </c>
      <c r="Q94" s="129" t="s">
        <v>26</v>
      </c>
      <c r="R94" s="129" t="s">
        <v>25</v>
      </c>
      <c r="S94" s="132" t="s">
        <v>33</v>
      </c>
      <c r="T94" s="130" t="s">
        <v>179</v>
      </c>
    </row>
    <row r="95" spans="2:20" hidden="1">
      <c r="B95" s="212"/>
      <c r="C95" s="213"/>
      <c r="D95" s="214"/>
      <c r="E95" s="139"/>
      <c r="F95" s="161">
        <f t="shared" ref="F95:F104" si="39">E95*D95</f>
        <v>0</v>
      </c>
      <c r="G95" s="216" t="str">
        <f t="shared" ref="G95:G104" si="40">IF($F$172=0,"",F95/$F$172)</f>
        <v/>
      </c>
      <c r="I95" s="123"/>
      <c r="J95" s="139"/>
      <c r="K95" s="126"/>
      <c r="L95" s="139"/>
      <c r="M95" s="123"/>
      <c r="N95" s="139"/>
      <c r="O95" s="123"/>
      <c r="P95" s="139"/>
      <c r="Q95" s="157">
        <f t="shared" ref="Q95:Q104" si="41">IF(SUMIF($I$11:$P$11,"*budget*",$I95:$P95)=F95,SUMIF($I$11:$P$11,"*budget*",$I95:$P95),"Error in Period Budget")</f>
        <v>0</v>
      </c>
      <c r="R95" s="134">
        <f t="shared" ref="R95:R104" si="42">SUMIF($I$11:$P$11,"*actual*",$I95:$P95)</f>
        <v>0</v>
      </c>
      <c r="S95" s="224">
        <f t="shared" ref="S95:S104" si="43">F95-R95</f>
        <v>0</v>
      </c>
      <c r="T95" s="149"/>
    </row>
    <row r="96" spans="2:20" hidden="1">
      <c r="B96" s="212"/>
      <c r="C96" s="213"/>
      <c r="D96" s="214"/>
      <c r="E96" s="139"/>
      <c r="F96" s="161">
        <f t="shared" si="39"/>
        <v>0</v>
      </c>
      <c r="G96" s="216" t="str">
        <f t="shared" si="40"/>
        <v/>
      </c>
      <c r="I96" s="123"/>
      <c r="J96" s="139"/>
      <c r="K96" s="126"/>
      <c r="L96" s="139"/>
      <c r="M96" s="123"/>
      <c r="N96" s="139"/>
      <c r="O96" s="123"/>
      <c r="P96" s="139"/>
      <c r="Q96" s="157">
        <f t="shared" si="41"/>
        <v>0</v>
      </c>
      <c r="R96" s="134">
        <f t="shared" si="42"/>
        <v>0</v>
      </c>
      <c r="S96" s="224">
        <f t="shared" si="43"/>
        <v>0</v>
      </c>
      <c r="T96" s="149"/>
    </row>
    <row r="97" spans="2:20" hidden="1">
      <c r="B97" s="212"/>
      <c r="C97" s="213"/>
      <c r="D97" s="214"/>
      <c r="E97" s="139"/>
      <c r="F97" s="161">
        <f t="shared" si="39"/>
        <v>0</v>
      </c>
      <c r="G97" s="216" t="str">
        <f t="shared" si="40"/>
        <v/>
      </c>
      <c r="I97" s="123"/>
      <c r="J97" s="139"/>
      <c r="K97" s="126"/>
      <c r="L97" s="139"/>
      <c r="M97" s="123"/>
      <c r="N97" s="139"/>
      <c r="O97" s="123"/>
      <c r="P97" s="139"/>
      <c r="Q97" s="157">
        <f t="shared" si="41"/>
        <v>0</v>
      </c>
      <c r="R97" s="134">
        <f t="shared" si="42"/>
        <v>0</v>
      </c>
      <c r="S97" s="224">
        <f t="shared" si="43"/>
        <v>0</v>
      </c>
      <c r="T97" s="149"/>
    </row>
    <row r="98" spans="2:20" hidden="1">
      <c r="B98" s="212"/>
      <c r="C98" s="213"/>
      <c r="D98" s="214"/>
      <c r="E98" s="139"/>
      <c r="F98" s="161">
        <f t="shared" si="39"/>
        <v>0</v>
      </c>
      <c r="G98" s="216" t="str">
        <f t="shared" si="40"/>
        <v/>
      </c>
      <c r="I98" s="123"/>
      <c r="J98" s="139"/>
      <c r="K98" s="126"/>
      <c r="L98" s="139"/>
      <c r="M98" s="123"/>
      <c r="N98" s="139"/>
      <c r="O98" s="123"/>
      <c r="P98" s="139"/>
      <c r="Q98" s="157">
        <f t="shared" si="41"/>
        <v>0</v>
      </c>
      <c r="R98" s="134">
        <f t="shared" si="42"/>
        <v>0</v>
      </c>
      <c r="S98" s="224">
        <f t="shared" si="43"/>
        <v>0</v>
      </c>
      <c r="T98" s="149"/>
    </row>
    <row r="99" spans="2:20" hidden="1">
      <c r="B99" s="212"/>
      <c r="C99" s="213"/>
      <c r="D99" s="214"/>
      <c r="E99" s="139"/>
      <c r="F99" s="161">
        <f t="shared" si="39"/>
        <v>0</v>
      </c>
      <c r="G99" s="216" t="str">
        <f t="shared" si="40"/>
        <v/>
      </c>
      <c r="I99" s="123"/>
      <c r="J99" s="139"/>
      <c r="K99" s="126"/>
      <c r="L99" s="139"/>
      <c r="M99" s="123"/>
      <c r="N99" s="139"/>
      <c r="O99" s="123"/>
      <c r="P99" s="139"/>
      <c r="Q99" s="157">
        <f t="shared" si="41"/>
        <v>0</v>
      </c>
      <c r="R99" s="134">
        <f t="shared" si="42"/>
        <v>0</v>
      </c>
      <c r="S99" s="224">
        <f t="shared" si="43"/>
        <v>0</v>
      </c>
      <c r="T99" s="149"/>
    </row>
    <row r="100" spans="2:20" hidden="1">
      <c r="B100" s="212"/>
      <c r="C100" s="213"/>
      <c r="D100" s="214"/>
      <c r="E100" s="139"/>
      <c r="F100" s="161">
        <f t="shared" si="39"/>
        <v>0</v>
      </c>
      <c r="G100" s="216" t="str">
        <f t="shared" si="40"/>
        <v/>
      </c>
      <c r="I100" s="123"/>
      <c r="J100" s="139"/>
      <c r="K100" s="126"/>
      <c r="L100" s="139"/>
      <c r="M100" s="123"/>
      <c r="N100" s="139"/>
      <c r="O100" s="123"/>
      <c r="P100" s="139"/>
      <c r="Q100" s="157">
        <f t="shared" si="41"/>
        <v>0</v>
      </c>
      <c r="R100" s="134">
        <f t="shared" si="42"/>
        <v>0</v>
      </c>
      <c r="S100" s="224">
        <f t="shared" si="43"/>
        <v>0</v>
      </c>
      <c r="T100" s="149"/>
    </row>
    <row r="101" spans="2:20" hidden="1">
      <c r="B101" s="212"/>
      <c r="C101" s="213"/>
      <c r="D101" s="214"/>
      <c r="E101" s="139"/>
      <c r="F101" s="161">
        <f t="shared" si="39"/>
        <v>0</v>
      </c>
      <c r="G101" s="216" t="str">
        <f t="shared" si="40"/>
        <v/>
      </c>
      <c r="I101" s="123"/>
      <c r="J101" s="139"/>
      <c r="K101" s="126"/>
      <c r="L101" s="139"/>
      <c r="M101" s="123"/>
      <c r="N101" s="139"/>
      <c r="O101" s="123"/>
      <c r="P101" s="139"/>
      <c r="Q101" s="157">
        <f t="shared" si="41"/>
        <v>0</v>
      </c>
      <c r="R101" s="134">
        <f t="shared" si="42"/>
        <v>0</v>
      </c>
      <c r="S101" s="224">
        <f t="shared" si="43"/>
        <v>0</v>
      </c>
      <c r="T101" s="149"/>
    </row>
    <row r="102" spans="2:20" hidden="1">
      <c r="B102" s="212"/>
      <c r="C102" s="213"/>
      <c r="D102" s="214"/>
      <c r="E102" s="139"/>
      <c r="F102" s="161">
        <f t="shared" si="39"/>
        <v>0</v>
      </c>
      <c r="G102" s="216" t="str">
        <f t="shared" si="40"/>
        <v/>
      </c>
      <c r="I102" s="123"/>
      <c r="J102" s="139"/>
      <c r="K102" s="126"/>
      <c r="L102" s="139"/>
      <c r="M102" s="123"/>
      <c r="N102" s="139"/>
      <c r="O102" s="123"/>
      <c r="P102" s="139"/>
      <c r="Q102" s="157">
        <f t="shared" si="41"/>
        <v>0</v>
      </c>
      <c r="R102" s="134">
        <f t="shared" si="42"/>
        <v>0</v>
      </c>
      <c r="S102" s="224">
        <f t="shared" si="43"/>
        <v>0</v>
      </c>
      <c r="T102" s="149"/>
    </row>
    <row r="103" spans="2:20" hidden="1">
      <c r="B103" s="212"/>
      <c r="C103" s="213"/>
      <c r="D103" s="214"/>
      <c r="E103" s="139"/>
      <c r="F103" s="161">
        <f t="shared" si="39"/>
        <v>0</v>
      </c>
      <c r="G103" s="216" t="str">
        <f t="shared" si="40"/>
        <v/>
      </c>
      <c r="I103" s="123"/>
      <c r="J103" s="139"/>
      <c r="K103" s="126"/>
      <c r="L103" s="139"/>
      <c r="M103" s="123"/>
      <c r="N103" s="139"/>
      <c r="O103" s="123"/>
      <c r="P103" s="139"/>
      <c r="Q103" s="157">
        <f t="shared" si="41"/>
        <v>0</v>
      </c>
      <c r="R103" s="134">
        <f t="shared" si="42"/>
        <v>0</v>
      </c>
      <c r="S103" s="224">
        <f t="shared" si="43"/>
        <v>0</v>
      </c>
      <c r="T103" s="149"/>
    </row>
    <row r="104" spans="2:20" hidden="1">
      <c r="B104" s="212"/>
      <c r="C104" s="213"/>
      <c r="D104" s="214"/>
      <c r="E104" s="139"/>
      <c r="F104" s="161">
        <f t="shared" si="39"/>
        <v>0</v>
      </c>
      <c r="G104" s="216" t="str">
        <f t="shared" si="40"/>
        <v/>
      </c>
      <c r="I104" s="123"/>
      <c r="J104" s="139"/>
      <c r="K104" s="126"/>
      <c r="L104" s="139"/>
      <c r="M104" s="123"/>
      <c r="N104" s="139"/>
      <c r="O104" s="123"/>
      <c r="P104" s="139"/>
      <c r="Q104" s="157">
        <f t="shared" si="41"/>
        <v>0</v>
      </c>
      <c r="R104" s="134">
        <f t="shared" si="42"/>
        <v>0</v>
      </c>
      <c r="S104" s="224">
        <f t="shared" si="43"/>
        <v>0</v>
      </c>
      <c r="T104" s="149"/>
    </row>
    <row r="105" spans="2:20" hidden="1">
      <c r="B105" s="388" t="s">
        <v>30</v>
      </c>
      <c r="C105" s="388"/>
      <c r="D105" s="388"/>
      <c r="E105" s="388"/>
      <c r="F105" s="308">
        <f t="shared" ref="F105:P105" si="44">SUM(F95:F104)</f>
        <v>0</v>
      </c>
      <c r="G105" s="309">
        <f t="shared" si="44"/>
        <v>0</v>
      </c>
      <c r="I105" s="164">
        <f t="shared" si="44"/>
        <v>0</v>
      </c>
      <c r="J105" s="165">
        <f t="shared" si="44"/>
        <v>0</v>
      </c>
      <c r="K105" s="164">
        <f t="shared" si="44"/>
        <v>0</v>
      </c>
      <c r="L105" s="165">
        <f t="shared" si="44"/>
        <v>0</v>
      </c>
      <c r="M105" s="164">
        <f t="shared" si="44"/>
        <v>0</v>
      </c>
      <c r="N105" s="165">
        <f t="shared" si="44"/>
        <v>0</v>
      </c>
      <c r="O105" s="164">
        <f t="shared" si="44"/>
        <v>0</v>
      </c>
      <c r="P105" s="166">
        <f t="shared" si="44"/>
        <v>0</v>
      </c>
      <c r="Q105" s="167">
        <f t="shared" ref="Q105:S105" si="45">SUM(Q95:Q104)</f>
        <v>0</v>
      </c>
      <c r="R105" s="167">
        <f t="shared" si="45"/>
        <v>0</v>
      </c>
      <c r="S105" s="167">
        <f t="shared" si="45"/>
        <v>0</v>
      </c>
    </row>
    <row r="106" spans="2:20" hidden="1">
      <c r="B106" s="148"/>
      <c r="C106" s="148"/>
      <c r="D106" s="148"/>
      <c r="E106" s="148"/>
      <c r="F106" s="33"/>
      <c r="G106" s="184"/>
      <c r="I106" s="12"/>
      <c r="J106" s="11"/>
      <c r="Q106" s="39" t="s">
        <v>38</v>
      </c>
      <c r="R106" s="38" t="s">
        <v>38</v>
      </c>
      <c r="S106" s="34" t="s">
        <v>38</v>
      </c>
    </row>
    <row r="107" spans="2:20" ht="26.25" hidden="1" customHeight="1">
      <c r="B107" s="304" t="s">
        <v>45</v>
      </c>
      <c r="C107" s="305" t="s">
        <v>176</v>
      </c>
      <c r="D107" s="306" t="s">
        <v>37</v>
      </c>
      <c r="E107" s="305" t="s">
        <v>36</v>
      </c>
      <c r="F107" s="307" t="s">
        <v>35</v>
      </c>
      <c r="G107" s="305" t="s">
        <v>34</v>
      </c>
      <c r="I107" s="124" t="s">
        <v>181</v>
      </c>
      <c r="J107" s="124" t="s">
        <v>182</v>
      </c>
      <c r="K107" s="124" t="s">
        <v>184</v>
      </c>
      <c r="L107" s="124" t="s">
        <v>185</v>
      </c>
      <c r="M107" s="124" t="s">
        <v>186</v>
      </c>
      <c r="N107" s="124" t="s">
        <v>187</v>
      </c>
      <c r="O107" s="124" t="s">
        <v>188</v>
      </c>
      <c r="P107" s="124" t="s">
        <v>189</v>
      </c>
      <c r="Q107" s="129" t="s">
        <v>26</v>
      </c>
      <c r="R107" s="129" t="s">
        <v>25</v>
      </c>
      <c r="S107" s="132" t="s">
        <v>33</v>
      </c>
      <c r="T107" s="130" t="s">
        <v>179</v>
      </c>
    </row>
    <row r="108" spans="2:20" hidden="1">
      <c r="B108" s="212"/>
      <c r="C108" s="213"/>
      <c r="D108" s="214"/>
      <c r="E108" s="139"/>
      <c r="F108" s="161">
        <f t="shared" ref="F108:F117" si="46">E108*D108</f>
        <v>0</v>
      </c>
      <c r="G108" s="216" t="str">
        <f t="shared" ref="G108:G117" si="47">IF($F$172=0,"",F108/$F$172)</f>
        <v/>
      </c>
      <c r="I108" s="123"/>
      <c r="J108" s="139"/>
      <c r="K108" s="126"/>
      <c r="L108" s="139"/>
      <c r="M108" s="123"/>
      <c r="N108" s="139"/>
      <c r="O108" s="123"/>
      <c r="P108" s="139"/>
      <c r="Q108" s="157">
        <f t="shared" ref="Q108:Q117" si="48">IF(SUMIF($I$11:$P$11,"*budget*",$I108:$P108)=F108,SUMIF($I$11:$P$11,"*budget*",$I108:$P108),"Error in Period Budget")</f>
        <v>0</v>
      </c>
      <c r="R108" s="134">
        <f t="shared" ref="R108:R117" si="49">SUMIF($I$11:$P$11,"*actual*",$I108:$P108)</f>
        <v>0</v>
      </c>
      <c r="S108" s="224">
        <f t="shared" ref="S108:S117" si="50">F108-R108</f>
        <v>0</v>
      </c>
      <c r="T108" s="149"/>
    </row>
    <row r="109" spans="2:20" hidden="1">
      <c r="B109" s="212"/>
      <c r="C109" s="213"/>
      <c r="D109" s="214"/>
      <c r="E109" s="139"/>
      <c r="F109" s="161">
        <f t="shared" si="46"/>
        <v>0</v>
      </c>
      <c r="G109" s="216" t="str">
        <f t="shared" si="47"/>
        <v/>
      </c>
      <c r="I109" s="123"/>
      <c r="J109" s="139"/>
      <c r="K109" s="126"/>
      <c r="L109" s="139"/>
      <c r="M109" s="123"/>
      <c r="N109" s="139"/>
      <c r="O109" s="123"/>
      <c r="P109" s="139"/>
      <c r="Q109" s="157">
        <f t="shared" si="48"/>
        <v>0</v>
      </c>
      <c r="R109" s="134">
        <f t="shared" si="49"/>
        <v>0</v>
      </c>
      <c r="S109" s="224">
        <f t="shared" si="50"/>
        <v>0</v>
      </c>
      <c r="T109" s="149"/>
    </row>
    <row r="110" spans="2:20" hidden="1">
      <c r="B110" s="212"/>
      <c r="C110" s="213"/>
      <c r="D110" s="214"/>
      <c r="E110" s="139"/>
      <c r="F110" s="161">
        <f t="shared" si="46"/>
        <v>0</v>
      </c>
      <c r="G110" s="216" t="str">
        <f t="shared" si="47"/>
        <v/>
      </c>
      <c r="I110" s="123"/>
      <c r="J110" s="139"/>
      <c r="K110" s="126"/>
      <c r="L110" s="139"/>
      <c r="M110" s="123"/>
      <c r="N110" s="139"/>
      <c r="O110" s="123"/>
      <c r="P110" s="139"/>
      <c r="Q110" s="157">
        <f t="shared" si="48"/>
        <v>0</v>
      </c>
      <c r="R110" s="134">
        <f t="shared" si="49"/>
        <v>0</v>
      </c>
      <c r="S110" s="224">
        <f t="shared" si="50"/>
        <v>0</v>
      </c>
      <c r="T110" s="149"/>
    </row>
    <row r="111" spans="2:20" hidden="1">
      <c r="B111" s="212"/>
      <c r="C111" s="213"/>
      <c r="D111" s="214"/>
      <c r="E111" s="139"/>
      <c r="F111" s="161">
        <f t="shared" si="46"/>
        <v>0</v>
      </c>
      <c r="G111" s="216" t="str">
        <f t="shared" si="47"/>
        <v/>
      </c>
      <c r="I111" s="123"/>
      <c r="J111" s="139"/>
      <c r="K111" s="126"/>
      <c r="L111" s="139"/>
      <c r="M111" s="123"/>
      <c r="N111" s="139"/>
      <c r="O111" s="123"/>
      <c r="P111" s="139"/>
      <c r="Q111" s="157">
        <f t="shared" si="48"/>
        <v>0</v>
      </c>
      <c r="R111" s="134">
        <f t="shared" si="49"/>
        <v>0</v>
      </c>
      <c r="S111" s="224">
        <f t="shared" si="50"/>
        <v>0</v>
      </c>
      <c r="T111" s="149"/>
    </row>
    <row r="112" spans="2:20" hidden="1">
      <c r="B112" s="212"/>
      <c r="C112" s="213"/>
      <c r="D112" s="214"/>
      <c r="E112" s="139"/>
      <c r="F112" s="161">
        <f t="shared" si="46"/>
        <v>0</v>
      </c>
      <c r="G112" s="216" t="str">
        <f t="shared" si="47"/>
        <v/>
      </c>
      <c r="I112" s="123"/>
      <c r="J112" s="139"/>
      <c r="K112" s="126"/>
      <c r="L112" s="139"/>
      <c r="M112" s="123"/>
      <c r="N112" s="139"/>
      <c r="O112" s="123"/>
      <c r="P112" s="139"/>
      <c r="Q112" s="157">
        <f t="shared" si="48"/>
        <v>0</v>
      </c>
      <c r="R112" s="134">
        <f t="shared" si="49"/>
        <v>0</v>
      </c>
      <c r="S112" s="224">
        <f t="shared" si="50"/>
        <v>0</v>
      </c>
      <c r="T112" s="149"/>
    </row>
    <row r="113" spans="2:20" hidden="1">
      <c r="B113" s="212"/>
      <c r="C113" s="213"/>
      <c r="D113" s="214"/>
      <c r="E113" s="139"/>
      <c r="F113" s="161">
        <f t="shared" si="46"/>
        <v>0</v>
      </c>
      <c r="G113" s="216" t="str">
        <f t="shared" si="47"/>
        <v/>
      </c>
      <c r="I113" s="123"/>
      <c r="J113" s="139"/>
      <c r="K113" s="126"/>
      <c r="L113" s="139"/>
      <c r="M113" s="123"/>
      <c r="N113" s="139"/>
      <c r="O113" s="123"/>
      <c r="P113" s="139"/>
      <c r="Q113" s="157">
        <f t="shared" si="48"/>
        <v>0</v>
      </c>
      <c r="R113" s="134">
        <f t="shared" si="49"/>
        <v>0</v>
      </c>
      <c r="S113" s="224">
        <f t="shared" si="50"/>
        <v>0</v>
      </c>
      <c r="T113" s="149"/>
    </row>
    <row r="114" spans="2:20" hidden="1">
      <c r="B114" s="212"/>
      <c r="C114" s="213"/>
      <c r="D114" s="214"/>
      <c r="E114" s="139"/>
      <c r="F114" s="161">
        <f t="shared" si="46"/>
        <v>0</v>
      </c>
      <c r="G114" s="216" t="str">
        <f t="shared" si="47"/>
        <v/>
      </c>
      <c r="I114" s="123"/>
      <c r="J114" s="139"/>
      <c r="K114" s="126"/>
      <c r="L114" s="139"/>
      <c r="M114" s="123"/>
      <c r="N114" s="139"/>
      <c r="O114" s="123"/>
      <c r="P114" s="139"/>
      <c r="Q114" s="157">
        <f t="shared" si="48"/>
        <v>0</v>
      </c>
      <c r="R114" s="134">
        <f t="shared" si="49"/>
        <v>0</v>
      </c>
      <c r="S114" s="224">
        <f t="shared" si="50"/>
        <v>0</v>
      </c>
      <c r="T114" s="149"/>
    </row>
    <row r="115" spans="2:20" hidden="1">
      <c r="B115" s="212"/>
      <c r="C115" s="213"/>
      <c r="D115" s="214"/>
      <c r="E115" s="139"/>
      <c r="F115" s="161">
        <f t="shared" si="46"/>
        <v>0</v>
      </c>
      <c r="G115" s="216" t="str">
        <f t="shared" si="47"/>
        <v/>
      </c>
      <c r="I115" s="123"/>
      <c r="J115" s="139"/>
      <c r="K115" s="126"/>
      <c r="L115" s="139"/>
      <c r="M115" s="123"/>
      <c r="N115" s="139"/>
      <c r="O115" s="123"/>
      <c r="P115" s="139"/>
      <c r="Q115" s="157">
        <f t="shared" si="48"/>
        <v>0</v>
      </c>
      <c r="R115" s="134">
        <f t="shared" si="49"/>
        <v>0</v>
      </c>
      <c r="S115" s="224">
        <f t="shared" si="50"/>
        <v>0</v>
      </c>
      <c r="T115" s="149"/>
    </row>
    <row r="116" spans="2:20" hidden="1">
      <c r="B116" s="212"/>
      <c r="C116" s="213"/>
      <c r="D116" s="214"/>
      <c r="E116" s="139"/>
      <c r="F116" s="161">
        <f t="shared" si="46"/>
        <v>0</v>
      </c>
      <c r="G116" s="216" t="str">
        <f t="shared" si="47"/>
        <v/>
      </c>
      <c r="I116" s="123"/>
      <c r="J116" s="139"/>
      <c r="K116" s="126"/>
      <c r="L116" s="139"/>
      <c r="M116" s="123"/>
      <c r="N116" s="139"/>
      <c r="O116" s="123"/>
      <c r="P116" s="139"/>
      <c r="Q116" s="157">
        <f t="shared" si="48"/>
        <v>0</v>
      </c>
      <c r="R116" s="134">
        <f t="shared" si="49"/>
        <v>0</v>
      </c>
      <c r="S116" s="224">
        <f t="shared" si="50"/>
        <v>0</v>
      </c>
      <c r="T116" s="149"/>
    </row>
    <row r="117" spans="2:20" hidden="1">
      <c r="B117" s="212"/>
      <c r="C117" s="213"/>
      <c r="D117" s="214"/>
      <c r="E117" s="139"/>
      <c r="F117" s="161">
        <f t="shared" si="46"/>
        <v>0</v>
      </c>
      <c r="G117" s="216" t="str">
        <f t="shared" si="47"/>
        <v/>
      </c>
      <c r="I117" s="123"/>
      <c r="J117" s="139"/>
      <c r="K117" s="126"/>
      <c r="L117" s="139"/>
      <c r="M117" s="123"/>
      <c r="N117" s="139"/>
      <c r="O117" s="123"/>
      <c r="P117" s="139"/>
      <c r="Q117" s="157">
        <f t="shared" si="48"/>
        <v>0</v>
      </c>
      <c r="R117" s="134">
        <f t="shared" si="49"/>
        <v>0</v>
      </c>
      <c r="S117" s="224">
        <f t="shared" si="50"/>
        <v>0</v>
      </c>
      <c r="T117" s="149"/>
    </row>
    <row r="118" spans="2:20" hidden="1">
      <c r="B118" s="388" t="s">
        <v>30</v>
      </c>
      <c r="C118" s="388"/>
      <c r="D118" s="388"/>
      <c r="E118" s="388"/>
      <c r="F118" s="308">
        <f t="shared" ref="F118:P118" si="51">SUM(F108:F117)</f>
        <v>0</v>
      </c>
      <c r="G118" s="309">
        <f t="shared" si="51"/>
        <v>0</v>
      </c>
      <c r="I118" s="164">
        <f t="shared" si="51"/>
        <v>0</v>
      </c>
      <c r="J118" s="165">
        <f t="shared" si="51"/>
        <v>0</v>
      </c>
      <c r="K118" s="164">
        <f t="shared" si="51"/>
        <v>0</v>
      </c>
      <c r="L118" s="165">
        <f t="shared" si="51"/>
        <v>0</v>
      </c>
      <c r="M118" s="164">
        <f t="shared" si="51"/>
        <v>0</v>
      </c>
      <c r="N118" s="165">
        <f t="shared" si="51"/>
        <v>0</v>
      </c>
      <c r="O118" s="164">
        <f t="shared" si="51"/>
        <v>0</v>
      </c>
      <c r="P118" s="166">
        <f t="shared" si="51"/>
        <v>0</v>
      </c>
      <c r="Q118" s="167">
        <f t="shared" ref="Q118:S118" si="52">SUM(Q108:Q117)</f>
        <v>0</v>
      </c>
      <c r="R118" s="167">
        <f t="shared" si="52"/>
        <v>0</v>
      </c>
      <c r="S118" s="167">
        <f t="shared" si="52"/>
        <v>0</v>
      </c>
    </row>
    <row r="119" spans="2:20" hidden="1">
      <c r="B119" s="148"/>
      <c r="C119" s="148"/>
      <c r="D119" s="148"/>
      <c r="E119" s="148"/>
      <c r="F119" s="33"/>
      <c r="G119" s="184"/>
      <c r="I119" s="12"/>
      <c r="J119" s="11"/>
      <c r="Q119" s="39" t="s">
        <v>38</v>
      </c>
      <c r="R119" s="38" t="s">
        <v>38</v>
      </c>
      <c r="S119" s="34" t="s">
        <v>38</v>
      </c>
    </row>
    <row r="120" spans="2:20" ht="26.25" hidden="1" customHeight="1">
      <c r="B120" s="304" t="s">
        <v>43</v>
      </c>
      <c r="C120" s="305" t="s">
        <v>176</v>
      </c>
      <c r="D120" s="306" t="s">
        <v>37</v>
      </c>
      <c r="E120" s="305" t="s">
        <v>36</v>
      </c>
      <c r="F120" s="307" t="s">
        <v>35</v>
      </c>
      <c r="G120" s="305" t="s">
        <v>34</v>
      </c>
      <c r="I120" s="124" t="s">
        <v>181</v>
      </c>
      <c r="J120" s="124" t="s">
        <v>182</v>
      </c>
      <c r="K120" s="124" t="s">
        <v>184</v>
      </c>
      <c r="L120" s="124" t="s">
        <v>185</v>
      </c>
      <c r="M120" s="124" t="s">
        <v>186</v>
      </c>
      <c r="N120" s="124" t="s">
        <v>187</v>
      </c>
      <c r="O120" s="124" t="s">
        <v>188</v>
      </c>
      <c r="P120" s="124" t="s">
        <v>189</v>
      </c>
      <c r="Q120" s="129" t="s">
        <v>26</v>
      </c>
      <c r="R120" s="129" t="s">
        <v>25</v>
      </c>
      <c r="S120" s="132" t="s">
        <v>33</v>
      </c>
      <c r="T120" s="130" t="s">
        <v>179</v>
      </c>
    </row>
    <row r="121" spans="2:20" hidden="1">
      <c r="B121" s="212"/>
      <c r="C121" s="213"/>
      <c r="D121" s="214"/>
      <c r="E121" s="139"/>
      <c r="F121" s="161">
        <f t="shared" ref="F121:F130" si="53">E121*D121</f>
        <v>0</v>
      </c>
      <c r="G121" s="216" t="str">
        <f t="shared" ref="G121:G130" si="54">IF($F$172=0,"",F121/$F$172)</f>
        <v/>
      </c>
      <c r="I121" s="123"/>
      <c r="J121" s="139"/>
      <c r="K121" s="126"/>
      <c r="L121" s="139"/>
      <c r="M121" s="123"/>
      <c r="N121" s="139"/>
      <c r="O121" s="123"/>
      <c r="P121" s="139"/>
      <c r="Q121" s="157">
        <f t="shared" ref="Q121:Q130" si="55">IF(SUMIF($I$11:$P$11,"*budget*",$I121:$P121)=F121,SUMIF($I$11:$P$11,"*budget*",$I121:$P121),"Error in Period Budget")</f>
        <v>0</v>
      </c>
      <c r="R121" s="134">
        <f t="shared" ref="R121:R130" si="56">SUMIF($I$11:$P$11,"*actual*",$I121:$P121)</f>
        <v>0</v>
      </c>
      <c r="S121" s="224">
        <f t="shared" ref="S121:S130" si="57">F121-R121</f>
        <v>0</v>
      </c>
      <c r="T121" s="149"/>
    </row>
    <row r="122" spans="2:20" hidden="1">
      <c r="B122" s="212"/>
      <c r="C122" s="213"/>
      <c r="D122" s="214"/>
      <c r="E122" s="139"/>
      <c r="F122" s="161">
        <f t="shared" si="53"/>
        <v>0</v>
      </c>
      <c r="G122" s="216" t="str">
        <f t="shared" si="54"/>
        <v/>
      </c>
      <c r="I122" s="123"/>
      <c r="J122" s="139"/>
      <c r="K122" s="126"/>
      <c r="L122" s="139"/>
      <c r="M122" s="123"/>
      <c r="N122" s="139"/>
      <c r="O122" s="123"/>
      <c r="P122" s="139"/>
      <c r="Q122" s="157">
        <f t="shared" si="55"/>
        <v>0</v>
      </c>
      <c r="R122" s="134">
        <f t="shared" si="56"/>
        <v>0</v>
      </c>
      <c r="S122" s="224">
        <f t="shared" si="57"/>
        <v>0</v>
      </c>
      <c r="T122" s="149"/>
    </row>
    <row r="123" spans="2:20" hidden="1">
      <c r="B123" s="212"/>
      <c r="C123" s="213"/>
      <c r="D123" s="214"/>
      <c r="E123" s="139"/>
      <c r="F123" s="161">
        <f t="shared" si="53"/>
        <v>0</v>
      </c>
      <c r="G123" s="216" t="str">
        <f t="shared" si="54"/>
        <v/>
      </c>
      <c r="I123" s="123"/>
      <c r="J123" s="139"/>
      <c r="K123" s="126"/>
      <c r="L123" s="139"/>
      <c r="M123" s="123"/>
      <c r="N123" s="139"/>
      <c r="O123" s="123"/>
      <c r="P123" s="139"/>
      <c r="Q123" s="157">
        <f t="shared" si="55"/>
        <v>0</v>
      </c>
      <c r="R123" s="134">
        <f t="shared" si="56"/>
        <v>0</v>
      </c>
      <c r="S123" s="224">
        <f t="shared" si="57"/>
        <v>0</v>
      </c>
      <c r="T123" s="149"/>
    </row>
    <row r="124" spans="2:20" hidden="1">
      <c r="B124" s="212"/>
      <c r="C124" s="213"/>
      <c r="D124" s="214"/>
      <c r="E124" s="139"/>
      <c r="F124" s="161">
        <f t="shared" si="53"/>
        <v>0</v>
      </c>
      <c r="G124" s="216" t="str">
        <f t="shared" si="54"/>
        <v/>
      </c>
      <c r="I124" s="123"/>
      <c r="J124" s="139"/>
      <c r="K124" s="126"/>
      <c r="L124" s="139"/>
      <c r="M124" s="123"/>
      <c r="N124" s="139"/>
      <c r="O124" s="123"/>
      <c r="P124" s="139"/>
      <c r="Q124" s="157">
        <f t="shared" si="55"/>
        <v>0</v>
      </c>
      <c r="R124" s="134">
        <f t="shared" si="56"/>
        <v>0</v>
      </c>
      <c r="S124" s="224">
        <f t="shared" si="57"/>
        <v>0</v>
      </c>
      <c r="T124" s="149"/>
    </row>
    <row r="125" spans="2:20" hidden="1">
      <c r="B125" s="212"/>
      <c r="C125" s="213"/>
      <c r="D125" s="214"/>
      <c r="E125" s="139"/>
      <c r="F125" s="161">
        <f t="shared" si="53"/>
        <v>0</v>
      </c>
      <c r="G125" s="216" t="str">
        <f t="shared" si="54"/>
        <v/>
      </c>
      <c r="I125" s="123"/>
      <c r="J125" s="139"/>
      <c r="K125" s="126"/>
      <c r="L125" s="139"/>
      <c r="M125" s="123"/>
      <c r="N125" s="139"/>
      <c r="O125" s="123"/>
      <c r="P125" s="139"/>
      <c r="Q125" s="157">
        <f t="shared" si="55"/>
        <v>0</v>
      </c>
      <c r="R125" s="134">
        <f t="shared" si="56"/>
        <v>0</v>
      </c>
      <c r="S125" s="224">
        <f t="shared" si="57"/>
        <v>0</v>
      </c>
      <c r="T125" s="149"/>
    </row>
    <row r="126" spans="2:20" hidden="1">
      <c r="B126" s="212"/>
      <c r="C126" s="213"/>
      <c r="D126" s="214"/>
      <c r="E126" s="139"/>
      <c r="F126" s="161">
        <f t="shared" si="53"/>
        <v>0</v>
      </c>
      <c r="G126" s="216" t="str">
        <f t="shared" si="54"/>
        <v/>
      </c>
      <c r="I126" s="123"/>
      <c r="J126" s="139"/>
      <c r="K126" s="126"/>
      <c r="L126" s="139"/>
      <c r="M126" s="123"/>
      <c r="N126" s="139"/>
      <c r="O126" s="123"/>
      <c r="P126" s="139"/>
      <c r="Q126" s="157">
        <f t="shared" si="55"/>
        <v>0</v>
      </c>
      <c r="R126" s="134">
        <f t="shared" si="56"/>
        <v>0</v>
      </c>
      <c r="S126" s="224">
        <f t="shared" si="57"/>
        <v>0</v>
      </c>
      <c r="T126" s="149"/>
    </row>
    <row r="127" spans="2:20" hidden="1">
      <c r="B127" s="212"/>
      <c r="C127" s="213"/>
      <c r="D127" s="214"/>
      <c r="E127" s="139"/>
      <c r="F127" s="161">
        <f t="shared" si="53"/>
        <v>0</v>
      </c>
      <c r="G127" s="216" t="str">
        <f t="shared" si="54"/>
        <v/>
      </c>
      <c r="I127" s="123"/>
      <c r="J127" s="139"/>
      <c r="K127" s="126"/>
      <c r="L127" s="139"/>
      <c r="M127" s="123"/>
      <c r="N127" s="139"/>
      <c r="O127" s="123"/>
      <c r="P127" s="139"/>
      <c r="Q127" s="157">
        <f t="shared" si="55"/>
        <v>0</v>
      </c>
      <c r="R127" s="134">
        <f t="shared" si="56"/>
        <v>0</v>
      </c>
      <c r="S127" s="224">
        <f t="shared" si="57"/>
        <v>0</v>
      </c>
      <c r="T127" s="149"/>
    </row>
    <row r="128" spans="2:20" hidden="1">
      <c r="B128" s="212"/>
      <c r="C128" s="213"/>
      <c r="D128" s="214"/>
      <c r="E128" s="139"/>
      <c r="F128" s="161">
        <f t="shared" si="53"/>
        <v>0</v>
      </c>
      <c r="G128" s="216" t="str">
        <f t="shared" si="54"/>
        <v/>
      </c>
      <c r="I128" s="123"/>
      <c r="J128" s="139"/>
      <c r="K128" s="126"/>
      <c r="L128" s="139"/>
      <c r="M128" s="123"/>
      <c r="N128" s="139"/>
      <c r="O128" s="123"/>
      <c r="P128" s="139"/>
      <c r="Q128" s="157">
        <f t="shared" si="55"/>
        <v>0</v>
      </c>
      <c r="R128" s="134">
        <f t="shared" si="56"/>
        <v>0</v>
      </c>
      <c r="S128" s="224">
        <f t="shared" si="57"/>
        <v>0</v>
      </c>
      <c r="T128" s="149"/>
    </row>
    <row r="129" spans="2:20" hidden="1">
      <c r="B129" s="212"/>
      <c r="C129" s="213"/>
      <c r="D129" s="214"/>
      <c r="E129" s="139"/>
      <c r="F129" s="161">
        <f t="shared" si="53"/>
        <v>0</v>
      </c>
      <c r="G129" s="216" t="str">
        <f t="shared" si="54"/>
        <v/>
      </c>
      <c r="I129" s="123"/>
      <c r="J129" s="139"/>
      <c r="K129" s="126"/>
      <c r="L129" s="139"/>
      <c r="M129" s="123"/>
      <c r="N129" s="139"/>
      <c r="O129" s="123"/>
      <c r="P129" s="139"/>
      <c r="Q129" s="157">
        <f t="shared" si="55"/>
        <v>0</v>
      </c>
      <c r="R129" s="134">
        <f t="shared" si="56"/>
        <v>0</v>
      </c>
      <c r="S129" s="224">
        <f t="shared" si="57"/>
        <v>0</v>
      </c>
      <c r="T129" s="149"/>
    </row>
    <row r="130" spans="2:20" hidden="1">
      <c r="B130" s="212"/>
      <c r="C130" s="213"/>
      <c r="D130" s="214"/>
      <c r="E130" s="139"/>
      <c r="F130" s="161">
        <f t="shared" si="53"/>
        <v>0</v>
      </c>
      <c r="G130" s="216" t="str">
        <f t="shared" si="54"/>
        <v/>
      </c>
      <c r="I130" s="123"/>
      <c r="J130" s="139"/>
      <c r="K130" s="126"/>
      <c r="L130" s="139"/>
      <c r="M130" s="123"/>
      <c r="N130" s="139"/>
      <c r="O130" s="123"/>
      <c r="P130" s="139"/>
      <c r="Q130" s="157">
        <f t="shared" si="55"/>
        <v>0</v>
      </c>
      <c r="R130" s="134">
        <f t="shared" si="56"/>
        <v>0</v>
      </c>
      <c r="S130" s="224">
        <f t="shared" si="57"/>
        <v>0</v>
      </c>
      <c r="T130" s="149"/>
    </row>
    <row r="131" spans="2:20" hidden="1">
      <c r="B131" s="388" t="s">
        <v>30</v>
      </c>
      <c r="C131" s="388"/>
      <c r="D131" s="388"/>
      <c r="E131" s="388"/>
      <c r="F131" s="308">
        <f t="shared" ref="F131:P131" si="58">SUM(F121:F130)</f>
        <v>0</v>
      </c>
      <c r="G131" s="309">
        <f t="shared" si="58"/>
        <v>0</v>
      </c>
      <c r="I131" s="164">
        <f t="shared" si="58"/>
        <v>0</v>
      </c>
      <c r="J131" s="165">
        <f t="shared" si="58"/>
        <v>0</v>
      </c>
      <c r="K131" s="164">
        <f t="shared" si="58"/>
        <v>0</v>
      </c>
      <c r="L131" s="165">
        <f t="shared" si="58"/>
        <v>0</v>
      </c>
      <c r="M131" s="164">
        <f t="shared" si="58"/>
        <v>0</v>
      </c>
      <c r="N131" s="165">
        <f t="shared" si="58"/>
        <v>0</v>
      </c>
      <c r="O131" s="164">
        <f t="shared" si="58"/>
        <v>0</v>
      </c>
      <c r="P131" s="166">
        <f t="shared" si="58"/>
        <v>0</v>
      </c>
      <c r="Q131" s="167">
        <f t="shared" ref="Q131:S131" si="59">SUM(Q121:Q130)</f>
        <v>0</v>
      </c>
      <c r="R131" s="167">
        <f t="shared" si="59"/>
        <v>0</v>
      </c>
      <c r="S131" s="167">
        <f t="shared" si="59"/>
        <v>0</v>
      </c>
    </row>
    <row r="132" spans="2:20" hidden="1">
      <c r="B132" s="148"/>
      <c r="C132" s="148"/>
      <c r="D132" s="148"/>
      <c r="E132" s="148"/>
      <c r="F132" s="33"/>
      <c r="G132" s="185"/>
      <c r="I132" s="33"/>
      <c r="J132" s="33"/>
      <c r="K132" s="33"/>
      <c r="L132" s="33"/>
      <c r="M132" s="33"/>
      <c r="N132" s="33"/>
      <c r="O132" s="33"/>
      <c r="P132" s="33"/>
      <c r="Q132" s="186"/>
      <c r="R132" s="186"/>
      <c r="S132" s="186"/>
    </row>
    <row r="133" spans="2:20" ht="26.25" hidden="1" customHeight="1">
      <c r="B133" s="304" t="s">
        <v>40</v>
      </c>
      <c r="C133" s="305" t="s">
        <v>176</v>
      </c>
      <c r="D133" s="306" t="s">
        <v>37</v>
      </c>
      <c r="E133" s="305" t="s">
        <v>36</v>
      </c>
      <c r="F133" s="307" t="s">
        <v>35</v>
      </c>
      <c r="G133" s="305" t="s">
        <v>34</v>
      </c>
      <c r="I133" s="124" t="s">
        <v>181</v>
      </c>
      <c r="J133" s="124" t="s">
        <v>182</v>
      </c>
      <c r="K133" s="124" t="s">
        <v>184</v>
      </c>
      <c r="L133" s="124" t="s">
        <v>185</v>
      </c>
      <c r="M133" s="124" t="s">
        <v>186</v>
      </c>
      <c r="N133" s="124" t="s">
        <v>187</v>
      </c>
      <c r="O133" s="124" t="s">
        <v>188</v>
      </c>
      <c r="P133" s="124" t="s">
        <v>189</v>
      </c>
      <c r="Q133" s="129" t="s">
        <v>26</v>
      </c>
      <c r="R133" s="129" t="s">
        <v>25</v>
      </c>
      <c r="S133" s="132" t="s">
        <v>33</v>
      </c>
      <c r="T133" s="130" t="s">
        <v>179</v>
      </c>
    </row>
    <row r="134" spans="2:20" hidden="1">
      <c r="B134" s="212"/>
      <c r="C134" s="213"/>
      <c r="D134" s="214"/>
      <c r="E134" s="139"/>
      <c r="F134" s="161">
        <f t="shared" ref="F134:F143" si="60">E134*D134</f>
        <v>0</v>
      </c>
      <c r="G134" s="216" t="str">
        <f t="shared" ref="G134:G143" si="61">IF($F$172=0,"",F134/$F$172)</f>
        <v/>
      </c>
      <c r="I134" s="123"/>
      <c r="J134" s="139"/>
      <c r="K134" s="126"/>
      <c r="L134" s="139"/>
      <c r="M134" s="123"/>
      <c r="N134" s="139"/>
      <c r="O134" s="123"/>
      <c r="P134" s="139"/>
      <c r="Q134" s="157">
        <f t="shared" ref="Q134:Q143" si="62">IF(SUMIF($I$11:$P$11,"*budget*",$I134:$P134)=F134,SUMIF($I$11:$P$11,"*budget*",$I134:$P134),"Error in Period Budget")</f>
        <v>0</v>
      </c>
      <c r="R134" s="134">
        <f t="shared" ref="R134:R143" si="63">SUMIF($I$11:$P$11,"*actual*",$I134:$P134)</f>
        <v>0</v>
      </c>
      <c r="S134" s="224">
        <f t="shared" ref="S134:S143" si="64">F134-R134</f>
        <v>0</v>
      </c>
      <c r="T134" s="149"/>
    </row>
    <row r="135" spans="2:20" hidden="1">
      <c r="B135" s="212"/>
      <c r="C135" s="213"/>
      <c r="D135" s="214"/>
      <c r="E135" s="139"/>
      <c r="F135" s="161">
        <f t="shared" si="60"/>
        <v>0</v>
      </c>
      <c r="G135" s="216" t="str">
        <f t="shared" si="61"/>
        <v/>
      </c>
      <c r="I135" s="123"/>
      <c r="J135" s="139"/>
      <c r="K135" s="126"/>
      <c r="L135" s="139"/>
      <c r="M135" s="123"/>
      <c r="N135" s="139"/>
      <c r="O135" s="123"/>
      <c r="P135" s="139"/>
      <c r="Q135" s="157">
        <f t="shared" si="62"/>
        <v>0</v>
      </c>
      <c r="R135" s="134">
        <f t="shared" si="63"/>
        <v>0</v>
      </c>
      <c r="S135" s="224">
        <f t="shared" si="64"/>
        <v>0</v>
      </c>
      <c r="T135" s="149"/>
    </row>
    <row r="136" spans="2:20" hidden="1">
      <c r="B136" s="212"/>
      <c r="C136" s="213"/>
      <c r="D136" s="214"/>
      <c r="E136" s="139"/>
      <c r="F136" s="161">
        <f t="shared" si="60"/>
        <v>0</v>
      </c>
      <c r="G136" s="216" t="str">
        <f t="shared" si="61"/>
        <v/>
      </c>
      <c r="I136" s="123"/>
      <c r="J136" s="139"/>
      <c r="K136" s="126"/>
      <c r="L136" s="139"/>
      <c r="M136" s="123"/>
      <c r="N136" s="139"/>
      <c r="O136" s="123"/>
      <c r="P136" s="139"/>
      <c r="Q136" s="157">
        <f t="shared" si="62"/>
        <v>0</v>
      </c>
      <c r="R136" s="134">
        <f t="shared" si="63"/>
        <v>0</v>
      </c>
      <c r="S136" s="224">
        <f t="shared" si="64"/>
        <v>0</v>
      </c>
      <c r="T136" s="149"/>
    </row>
    <row r="137" spans="2:20" hidden="1">
      <c r="B137" s="212"/>
      <c r="C137" s="213"/>
      <c r="D137" s="214"/>
      <c r="E137" s="139"/>
      <c r="F137" s="161">
        <f t="shared" si="60"/>
        <v>0</v>
      </c>
      <c r="G137" s="216" t="str">
        <f t="shared" si="61"/>
        <v/>
      </c>
      <c r="I137" s="123"/>
      <c r="J137" s="139"/>
      <c r="K137" s="126"/>
      <c r="L137" s="139"/>
      <c r="M137" s="123"/>
      <c r="N137" s="139"/>
      <c r="O137" s="123"/>
      <c r="P137" s="139"/>
      <c r="Q137" s="157">
        <f t="shared" si="62"/>
        <v>0</v>
      </c>
      <c r="R137" s="134">
        <f t="shared" si="63"/>
        <v>0</v>
      </c>
      <c r="S137" s="224">
        <f t="shared" si="64"/>
        <v>0</v>
      </c>
      <c r="T137" s="149"/>
    </row>
    <row r="138" spans="2:20" hidden="1">
      <c r="B138" s="212"/>
      <c r="C138" s="213"/>
      <c r="D138" s="214"/>
      <c r="E138" s="139"/>
      <c r="F138" s="161">
        <f t="shared" si="60"/>
        <v>0</v>
      </c>
      <c r="G138" s="216" t="str">
        <f t="shared" si="61"/>
        <v/>
      </c>
      <c r="I138" s="123"/>
      <c r="J138" s="139"/>
      <c r="K138" s="126"/>
      <c r="L138" s="139"/>
      <c r="M138" s="123"/>
      <c r="N138" s="139"/>
      <c r="O138" s="123"/>
      <c r="P138" s="139"/>
      <c r="Q138" s="157">
        <f t="shared" si="62"/>
        <v>0</v>
      </c>
      <c r="R138" s="134">
        <f t="shared" si="63"/>
        <v>0</v>
      </c>
      <c r="S138" s="224">
        <f t="shared" si="64"/>
        <v>0</v>
      </c>
      <c r="T138" s="149"/>
    </row>
    <row r="139" spans="2:20" hidden="1">
      <c r="B139" s="212"/>
      <c r="C139" s="213"/>
      <c r="D139" s="214"/>
      <c r="E139" s="139"/>
      <c r="F139" s="161">
        <f t="shared" si="60"/>
        <v>0</v>
      </c>
      <c r="G139" s="216" t="str">
        <f t="shared" si="61"/>
        <v/>
      </c>
      <c r="I139" s="123"/>
      <c r="J139" s="139"/>
      <c r="K139" s="126"/>
      <c r="L139" s="139"/>
      <c r="M139" s="123"/>
      <c r="N139" s="139"/>
      <c r="O139" s="123"/>
      <c r="P139" s="139"/>
      <c r="Q139" s="157">
        <f t="shared" si="62"/>
        <v>0</v>
      </c>
      <c r="R139" s="134">
        <f t="shared" si="63"/>
        <v>0</v>
      </c>
      <c r="S139" s="224">
        <f t="shared" si="64"/>
        <v>0</v>
      </c>
      <c r="T139" s="149"/>
    </row>
    <row r="140" spans="2:20" hidden="1">
      <c r="B140" s="212"/>
      <c r="C140" s="213"/>
      <c r="D140" s="214"/>
      <c r="E140" s="139"/>
      <c r="F140" s="161">
        <f t="shared" si="60"/>
        <v>0</v>
      </c>
      <c r="G140" s="216" t="str">
        <f t="shared" si="61"/>
        <v/>
      </c>
      <c r="I140" s="123"/>
      <c r="J140" s="139"/>
      <c r="K140" s="126"/>
      <c r="L140" s="139"/>
      <c r="M140" s="123"/>
      <c r="N140" s="139"/>
      <c r="O140" s="123"/>
      <c r="P140" s="139"/>
      <c r="Q140" s="157">
        <f t="shared" si="62"/>
        <v>0</v>
      </c>
      <c r="R140" s="134">
        <f t="shared" si="63"/>
        <v>0</v>
      </c>
      <c r="S140" s="224">
        <f t="shared" si="64"/>
        <v>0</v>
      </c>
      <c r="T140" s="149"/>
    </row>
    <row r="141" spans="2:20" hidden="1">
      <c r="B141" s="212"/>
      <c r="C141" s="213"/>
      <c r="D141" s="214"/>
      <c r="E141" s="139"/>
      <c r="F141" s="161">
        <f t="shared" si="60"/>
        <v>0</v>
      </c>
      <c r="G141" s="216" t="str">
        <f t="shared" si="61"/>
        <v/>
      </c>
      <c r="I141" s="123"/>
      <c r="J141" s="139"/>
      <c r="K141" s="126"/>
      <c r="L141" s="139"/>
      <c r="M141" s="123"/>
      <c r="N141" s="139"/>
      <c r="O141" s="123"/>
      <c r="P141" s="139"/>
      <c r="Q141" s="157">
        <f t="shared" si="62"/>
        <v>0</v>
      </c>
      <c r="R141" s="134">
        <f t="shared" si="63"/>
        <v>0</v>
      </c>
      <c r="S141" s="224">
        <f t="shared" si="64"/>
        <v>0</v>
      </c>
      <c r="T141" s="149"/>
    </row>
    <row r="142" spans="2:20" hidden="1">
      <c r="B142" s="212"/>
      <c r="C142" s="213"/>
      <c r="D142" s="214"/>
      <c r="E142" s="139"/>
      <c r="F142" s="161">
        <f t="shared" si="60"/>
        <v>0</v>
      </c>
      <c r="G142" s="216" t="str">
        <f t="shared" si="61"/>
        <v/>
      </c>
      <c r="I142" s="123"/>
      <c r="J142" s="139"/>
      <c r="K142" s="126"/>
      <c r="L142" s="139"/>
      <c r="M142" s="123"/>
      <c r="N142" s="139"/>
      <c r="O142" s="123"/>
      <c r="P142" s="139"/>
      <c r="Q142" s="157">
        <f t="shared" si="62"/>
        <v>0</v>
      </c>
      <c r="R142" s="134">
        <f t="shared" si="63"/>
        <v>0</v>
      </c>
      <c r="S142" s="224">
        <f t="shared" si="64"/>
        <v>0</v>
      </c>
      <c r="T142" s="149"/>
    </row>
    <row r="143" spans="2:20" hidden="1">
      <c r="B143" s="212"/>
      <c r="C143" s="213"/>
      <c r="D143" s="214"/>
      <c r="E143" s="139"/>
      <c r="F143" s="161">
        <f t="shared" si="60"/>
        <v>0</v>
      </c>
      <c r="G143" s="216" t="str">
        <f t="shared" si="61"/>
        <v/>
      </c>
      <c r="I143" s="123"/>
      <c r="J143" s="139"/>
      <c r="K143" s="126"/>
      <c r="L143" s="139"/>
      <c r="M143" s="123"/>
      <c r="N143" s="139"/>
      <c r="O143" s="123"/>
      <c r="P143" s="139"/>
      <c r="Q143" s="157">
        <f t="shared" si="62"/>
        <v>0</v>
      </c>
      <c r="R143" s="134">
        <f t="shared" si="63"/>
        <v>0</v>
      </c>
      <c r="S143" s="224">
        <f t="shared" si="64"/>
        <v>0</v>
      </c>
      <c r="T143" s="149"/>
    </row>
    <row r="144" spans="2:20" hidden="1">
      <c r="B144" s="388" t="s">
        <v>30</v>
      </c>
      <c r="C144" s="388"/>
      <c r="D144" s="388"/>
      <c r="E144" s="388"/>
      <c r="F144" s="308">
        <f t="shared" ref="F144:P144" si="65">SUM(F134:F143)</f>
        <v>0</v>
      </c>
      <c r="G144" s="309">
        <f t="shared" si="65"/>
        <v>0</v>
      </c>
      <c r="I144" s="164">
        <f t="shared" si="65"/>
        <v>0</v>
      </c>
      <c r="J144" s="165">
        <f t="shared" si="65"/>
        <v>0</v>
      </c>
      <c r="K144" s="164">
        <f t="shared" si="65"/>
        <v>0</v>
      </c>
      <c r="L144" s="165">
        <f t="shared" si="65"/>
        <v>0</v>
      </c>
      <c r="M144" s="164">
        <f t="shared" si="65"/>
        <v>0</v>
      </c>
      <c r="N144" s="165">
        <f t="shared" si="65"/>
        <v>0</v>
      </c>
      <c r="O144" s="164">
        <f t="shared" si="65"/>
        <v>0</v>
      </c>
      <c r="P144" s="166">
        <f t="shared" si="65"/>
        <v>0</v>
      </c>
      <c r="Q144" s="167">
        <f t="shared" ref="Q144:S144" si="66">SUM(Q134:Q143)</f>
        <v>0</v>
      </c>
      <c r="R144" s="167">
        <f t="shared" si="66"/>
        <v>0</v>
      </c>
      <c r="S144" s="167">
        <f t="shared" si="66"/>
        <v>0</v>
      </c>
    </row>
    <row r="145" spans="2:20" hidden="1">
      <c r="B145" s="187"/>
      <c r="C145" s="187"/>
      <c r="D145" s="148"/>
      <c r="E145" s="148"/>
      <c r="F145" s="33"/>
      <c r="G145" s="185"/>
      <c r="I145" s="12"/>
      <c r="J145" s="11"/>
      <c r="Q145" s="39" t="s">
        <v>38</v>
      </c>
      <c r="R145" s="38" t="s">
        <v>38</v>
      </c>
      <c r="S145" s="34" t="s">
        <v>38</v>
      </c>
    </row>
    <row r="146" spans="2:20" ht="26.25" hidden="1" customHeight="1">
      <c r="B146" s="304" t="s">
        <v>39</v>
      </c>
      <c r="C146" s="305" t="s">
        <v>176</v>
      </c>
      <c r="D146" s="306" t="s">
        <v>37</v>
      </c>
      <c r="E146" s="305" t="s">
        <v>36</v>
      </c>
      <c r="F146" s="307" t="s">
        <v>35</v>
      </c>
      <c r="G146" s="305" t="s">
        <v>34</v>
      </c>
      <c r="I146" s="124" t="s">
        <v>181</v>
      </c>
      <c r="J146" s="124" t="s">
        <v>182</v>
      </c>
      <c r="K146" s="124" t="s">
        <v>184</v>
      </c>
      <c r="L146" s="124" t="s">
        <v>185</v>
      </c>
      <c r="M146" s="124" t="s">
        <v>186</v>
      </c>
      <c r="N146" s="124" t="s">
        <v>187</v>
      </c>
      <c r="O146" s="124" t="s">
        <v>188</v>
      </c>
      <c r="P146" s="124" t="s">
        <v>189</v>
      </c>
      <c r="Q146" s="129" t="s">
        <v>26</v>
      </c>
      <c r="R146" s="129" t="s">
        <v>25</v>
      </c>
      <c r="S146" s="132" t="s">
        <v>33</v>
      </c>
      <c r="T146" s="130" t="s">
        <v>179</v>
      </c>
    </row>
    <row r="147" spans="2:20" hidden="1">
      <c r="B147" s="212"/>
      <c r="C147" s="213"/>
      <c r="D147" s="214"/>
      <c r="E147" s="139"/>
      <c r="F147" s="161">
        <f t="shared" ref="F147:F156" si="67">E147*D147</f>
        <v>0</v>
      </c>
      <c r="G147" s="216" t="str">
        <f t="shared" ref="G147:G156" si="68">IF($F$172=0,"",F147/$F$172)</f>
        <v/>
      </c>
      <c r="I147" s="123"/>
      <c r="J147" s="139"/>
      <c r="K147" s="126"/>
      <c r="L147" s="139"/>
      <c r="M147" s="123"/>
      <c r="N147" s="139"/>
      <c r="O147" s="123"/>
      <c r="P147" s="139"/>
      <c r="Q147" s="157">
        <f t="shared" ref="Q147:Q156" si="69">IF(SUMIF($I$11:$P$11,"*budget*",$I147:$P147)=F147,SUMIF($I$11:$P$11,"*budget*",$I147:$P147),"Error in Period Budget")</f>
        <v>0</v>
      </c>
      <c r="R147" s="134">
        <f t="shared" ref="R147:R156" si="70">SUMIF($I$11:$P$11,"*actual*",$I147:$P147)</f>
        <v>0</v>
      </c>
      <c r="S147" s="224">
        <f t="shared" ref="S147:S156" si="71">F147-R147</f>
        <v>0</v>
      </c>
      <c r="T147" s="149"/>
    </row>
    <row r="148" spans="2:20" hidden="1">
      <c r="B148" s="212"/>
      <c r="C148" s="213"/>
      <c r="D148" s="214"/>
      <c r="E148" s="139"/>
      <c r="F148" s="161">
        <f t="shared" si="67"/>
        <v>0</v>
      </c>
      <c r="G148" s="216" t="str">
        <f t="shared" si="68"/>
        <v/>
      </c>
      <c r="I148" s="123"/>
      <c r="J148" s="139"/>
      <c r="K148" s="126"/>
      <c r="L148" s="139"/>
      <c r="M148" s="123"/>
      <c r="N148" s="139"/>
      <c r="O148" s="123"/>
      <c r="P148" s="139"/>
      <c r="Q148" s="157">
        <f t="shared" si="69"/>
        <v>0</v>
      </c>
      <c r="R148" s="134">
        <f t="shared" si="70"/>
        <v>0</v>
      </c>
      <c r="S148" s="224">
        <f t="shared" si="71"/>
        <v>0</v>
      </c>
      <c r="T148" s="149"/>
    </row>
    <row r="149" spans="2:20" hidden="1">
      <c r="B149" s="212"/>
      <c r="C149" s="213"/>
      <c r="D149" s="214"/>
      <c r="E149" s="139"/>
      <c r="F149" s="161">
        <f t="shared" si="67"/>
        <v>0</v>
      </c>
      <c r="G149" s="216" t="str">
        <f t="shared" si="68"/>
        <v/>
      </c>
      <c r="I149" s="123"/>
      <c r="J149" s="139"/>
      <c r="K149" s="126"/>
      <c r="L149" s="139"/>
      <c r="M149" s="123"/>
      <c r="N149" s="139"/>
      <c r="O149" s="123"/>
      <c r="P149" s="139"/>
      <c r="Q149" s="157">
        <f t="shared" si="69"/>
        <v>0</v>
      </c>
      <c r="R149" s="134">
        <f t="shared" si="70"/>
        <v>0</v>
      </c>
      <c r="S149" s="224">
        <f t="shared" si="71"/>
        <v>0</v>
      </c>
      <c r="T149" s="149"/>
    </row>
    <row r="150" spans="2:20" hidden="1">
      <c r="B150" s="212"/>
      <c r="C150" s="213"/>
      <c r="D150" s="214"/>
      <c r="E150" s="139"/>
      <c r="F150" s="161">
        <f t="shared" si="67"/>
        <v>0</v>
      </c>
      <c r="G150" s="216" t="str">
        <f t="shared" si="68"/>
        <v/>
      </c>
      <c r="I150" s="123"/>
      <c r="J150" s="139"/>
      <c r="K150" s="126"/>
      <c r="L150" s="139"/>
      <c r="M150" s="123"/>
      <c r="N150" s="139"/>
      <c r="O150" s="123"/>
      <c r="P150" s="139"/>
      <c r="Q150" s="157">
        <f t="shared" si="69"/>
        <v>0</v>
      </c>
      <c r="R150" s="134">
        <f t="shared" si="70"/>
        <v>0</v>
      </c>
      <c r="S150" s="224">
        <f t="shared" si="71"/>
        <v>0</v>
      </c>
      <c r="T150" s="149"/>
    </row>
    <row r="151" spans="2:20" hidden="1">
      <c r="B151" s="212"/>
      <c r="C151" s="213"/>
      <c r="D151" s="214"/>
      <c r="E151" s="139"/>
      <c r="F151" s="161">
        <f t="shared" si="67"/>
        <v>0</v>
      </c>
      <c r="G151" s="216" t="str">
        <f t="shared" si="68"/>
        <v/>
      </c>
      <c r="I151" s="123"/>
      <c r="J151" s="139"/>
      <c r="K151" s="126"/>
      <c r="L151" s="139"/>
      <c r="M151" s="123"/>
      <c r="N151" s="139"/>
      <c r="O151" s="123"/>
      <c r="P151" s="139"/>
      <c r="Q151" s="157">
        <f t="shared" si="69"/>
        <v>0</v>
      </c>
      <c r="R151" s="134">
        <f t="shared" si="70"/>
        <v>0</v>
      </c>
      <c r="S151" s="224">
        <f t="shared" si="71"/>
        <v>0</v>
      </c>
      <c r="T151" s="149"/>
    </row>
    <row r="152" spans="2:20" hidden="1">
      <c r="B152" s="212"/>
      <c r="C152" s="213"/>
      <c r="D152" s="214"/>
      <c r="E152" s="139"/>
      <c r="F152" s="161">
        <f t="shared" si="67"/>
        <v>0</v>
      </c>
      <c r="G152" s="216" t="str">
        <f t="shared" si="68"/>
        <v/>
      </c>
      <c r="I152" s="123"/>
      <c r="J152" s="139"/>
      <c r="K152" s="126"/>
      <c r="L152" s="139"/>
      <c r="M152" s="123"/>
      <c r="N152" s="139"/>
      <c r="O152" s="123"/>
      <c r="P152" s="139"/>
      <c r="Q152" s="157">
        <f t="shared" si="69"/>
        <v>0</v>
      </c>
      <c r="R152" s="134">
        <f t="shared" si="70"/>
        <v>0</v>
      </c>
      <c r="S152" s="224">
        <f t="shared" si="71"/>
        <v>0</v>
      </c>
      <c r="T152" s="149"/>
    </row>
    <row r="153" spans="2:20" hidden="1">
      <c r="B153" s="212"/>
      <c r="C153" s="213"/>
      <c r="D153" s="214"/>
      <c r="E153" s="139"/>
      <c r="F153" s="161">
        <f t="shared" si="67"/>
        <v>0</v>
      </c>
      <c r="G153" s="216" t="str">
        <f t="shared" si="68"/>
        <v/>
      </c>
      <c r="I153" s="123"/>
      <c r="J153" s="139"/>
      <c r="K153" s="126"/>
      <c r="L153" s="139"/>
      <c r="M153" s="123"/>
      <c r="N153" s="139"/>
      <c r="O153" s="123"/>
      <c r="P153" s="139"/>
      <c r="Q153" s="157">
        <f t="shared" si="69"/>
        <v>0</v>
      </c>
      <c r="R153" s="134">
        <f t="shared" si="70"/>
        <v>0</v>
      </c>
      <c r="S153" s="224">
        <f t="shared" si="71"/>
        <v>0</v>
      </c>
      <c r="T153" s="149"/>
    </row>
    <row r="154" spans="2:20" hidden="1">
      <c r="B154" s="212"/>
      <c r="C154" s="213"/>
      <c r="D154" s="214"/>
      <c r="E154" s="139"/>
      <c r="F154" s="161">
        <f t="shared" si="67"/>
        <v>0</v>
      </c>
      <c r="G154" s="216" t="str">
        <f t="shared" si="68"/>
        <v/>
      </c>
      <c r="I154" s="123"/>
      <c r="J154" s="139"/>
      <c r="K154" s="126"/>
      <c r="L154" s="139"/>
      <c r="M154" s="123"/>
      <c r="N154" s="139"/>
      <c r="O154" s="123"/>
      <c r="P154" s="139"/>
      <c r="Q154" s="157">
        <f t="shared" si="69"/>
        <v>0</v>
      </c>
      <c r="R154" s="134">
        <f t="shared" si="70"/>
        <v>0</v>
      </c>
      <c r="S154" s="224">
        <f t="shared" si="71"/>
        <v>0</v>
      </c>
      <c r="T154" s="149"/>
    </row>
    <row r="155" spans="2:20" hidden="1">
      <c r="B155" s="212"/>
      <c r="C155" s="213"/>
      <c r="D155" s="214"/>
      <c r="E155" s="139"/>
      <c r="F155" s="161">
        <f t="shared" si="67"/>
        <v>0</v>
      </c>
      <c r="G155" s="216" t="str">
        <f t="shared" si="68"/>
        <v/>
      </c>
      <c r="I155" s="123"/>
      <c r="J155" s="139"/>
      <c r="K155" s="126"/>
      <c r="L155" s="139"/>
      <c r="M155" s="123"/>
      <c r="N155" s="139"/>
      <c r="O155" s="123"/>
      <c r="P155" s="139"/>
      <c r="Q155" s="157">
        <f t="shared" si="69"/>
        <v>0</v>
      </c>
      <c r="R155" s="134">
        <f t="shared" si="70"/>
        <v>0</v>
      </c>
      <c r="S155" s="224">
        <f t="shared" si="71"/>
        <v>0</v>
      </c>
      <c r="T155" s="149"/>
    </row>
    <row r="156" spans="2:20" hidden="1">
      <c r="B156" s="212"/>
      <c r="C156" s="213"/>
      <c r="D156" s="214"/>
      <c r="E156" s="139"/>
      <c r="F156" s="161">
        <f t="shared" si="67"/>
        <v>0</v>
      </c>
      <c r="G156" s="216" t="str">
        <f t="shared" si="68"/>
        <v/>
      </c>
      <c r="I156" s="123"/>
      <c r="J156" s="139"/>
      <c r="K156" s="126"/>
      <c r="L156" s="139"/>
      <c r="M156" s="123"/>
      <c r="N156" s="139"/>
      <c r="O156" s="123"/>
      <c r="P156" s="139"/>
      <c r="Q156" s="157">
        <f t="shared" si="69"/>
        <v>0</v>
      </c>
      <c r="R156" s="134">
        <f t="shared" si="70"/>
        <v>0</v>
      </c>
      <c r="S156" s="224">
        <f t="shared" si="71"/>
        <v>0</v>
      </c>
      <c r="T156" s="149"/>
    </row>
    <row r="157" spans="2:20" hidden="1">
      <c r="B157" s="388" t="s">
        <v>30</v>
      </c>
      <c r="C157" s="388"/>
      <c r="D157" s="388"/>
      <c r="E157" s="388"/>
      <c r="F157" s="308">
        <f t="shared" ref="F157:P157" si="72">SUM(F147:F156)</f>
        <v>0</v>
      </c>
      <c r="G157" s="309">
        <f t="shared" si="72"/>
        <v>0</v>
      </c>
      <c r="I157" s="164">
        <f t="shared" si="72"/>
        <v>0</v>
      </c>
      <c r="J157" s="165">
        <f t="shared" si="72"/>
        <v>0</v>
      </c>
      <c r="K157" s="164">
        <f t="shared" si="72"/>
        <v>0</v>
      </c>
      <c r="L157" s="165">
        <f t="shared" si="72"/>
        <v>0</v>
      </c>
      <c r="M157" s="164">
        <f t="shared" si="72"/>
        <v>0</v>
      </c>
      <c r="N157" s="165">
        <f t="shared" si="72"/>
        <v>0</v>
      </c>
      <c r="O157" s="164">
        <f t="shared" si="72"/>
        <v>0</v>
      </c>
      <c r="P157" s="166">
        <f t="shared" si="72"/>
        <v>0</v>
      </c>
      <c r="Q157" s="167">
        <f t="shared" ref="Q157:S157" si="73">SUM(Q147:Q156)</f>
        <v>0</v>
      </c>
      <c r="R157" s="167">
        <f t="shared" si="73"/>
        <v>0</v>
      </c>
      <c r="S157" s="167">
        <f t="shared" si="73"/>
        <v>0</v>
      </c>
    </row>
    <row r="158" spans="2:20" hidden="1">
      <c r="B158" s="187"/>
      <c r="C158" s="187"/>
      <c r="D158" s="148"/>
      <c r="E158" s="148"/>
      <c r="F158" s="33"/>
      <c r="G158" s="185"/>
      <c r="I158" s="12"/>
      <c r="J158" s="11"/>
      <c r="P158" s="11" t="s">
        <v>38</v>
      </c>
      <c r="Q158" s="39" t="s">
        <v>38</v>
      </c>
      <c r="R158" s="38" t="s">
        <v>38</v>
      </c>
      <c r="S158" s="34" t="s">
        <v>38</v>
      </c>
    </row>
    <row r="159" spans="2:20" ht="38.25" hidden="1">
      <c r="B159" s="304" t="s">
        <v>79</v>
      </c>
      <c r="C159" s="305" t="s">
        <v>176</v>
      </c>
      <c r="D159" s="306" t="s">
        <v>37</v>
      </c>
      <c r="E159" s="305" t="s">
        <v>36</v>
      </c>
      <c r="F159" s="307" t="s">
        <v>35</v>
      </c>
      <c r="G159" s="305" t="s">
        <v>34</v>
      </c>
      <c r="I159" s="124" t="s">
        <v>181</v>
      </c>
      <c r="J159" s="124" t="s">
        <v>182</v>
      </c>
      <c r="K159" s="124" t="s">
        <v>184</v>
      </c>
      <c r="L159" s="124" t="s">
        <v>185</v>
      </c>
      <c r="M159" s="124" t="s">
        <v>186</v>
      </c>
      <c r="N159" s="124" t="s">
        <v>187</v>
      </c>
      <c r="O159" s="124" t="s">
        <v>188</v>
      </c>
      <c r="P159" s="124" t="s">
        <v>189</v>
      </c>
      <c r="Q159" s="129" t="s">
        <v>26</v>
      </c>
      <c r="R159" s="129" t="s">
        <v>25</v>
      </c>
      <c r="S159" s="132" t="s">
        <v>33</v>
      </c>
      <c r="T159" s="130" t="s">
        <v>179</v>
      </c>
    </row>
    <row r="160" spans="2:20" hidden="1">
      <c r="B160" s="212"/>
      <c r="C160" s="213"/>
      <c r="D160" s="214"/>
      <c r="E160" s="139"/>
      <c r="F160" s="161">
        <f t="shared" ref="F160:F169" si="74">E160*D160</f>
        <v>0</v>
      </c>
      <c r="G160" s="216" t="str">
        <f t="shared" ref="G160:G169" si="75">IF($F$172=0,"",F160/$F$172)</f>
        <v/>
      </c>
      <c r="I160" s="123"/>
      <c r="J160" s="139"/>
      <c r="K160" s="126"/>
      <c r="L160" s="139"/>
      <c r="M160" s="123"/>
      <c r="N160" s="139"/>
      <c r="O160" s="123"/>
      <c r="P160" s="139"/>
      <c r="Q160" s="157">
        <f>IF(SUMIF($I$11:$P$11,"*budget*",$I160:$P160)=F160,SUMIF($I$11:$P$11,"*budget*",$I160:$P160),"Error in Period Budget")</f>
        <v>0</v>
      </c>
      <c r="R160" s="134">
        <f t="shared" ref="R160:R169" si="76">SUMIF($I$11:$P$11,"*actual*",$I160:$P160)</f>
        <v>0</v>
      </c>
      <c r="S160" s="224">
        <f t="shared" ref="S160:S169" si="77">F160-R160</f>
        <v>0</v>
      </c>
      <c r="T160" s="149"/>
    </row>
    <row r="161" spans="2:20" hidden="1">
      <c r="B161" s="212"/>
      <c r="C161" s="213"/>
      <c r="D161" s="214"/>
      <c r="E161" s="139"/>
      <c r="F161" s="161">
        <f t="shared" si="74"/>
        <v>0</v>
      </c>
      <c r="G161" s="216" t="str">
        <f t="shared" si="75"/>
        <v/>
      </c>
      <c r="I161" s="123"/>
      <c r="J161" s="139"/>
      <c r="K161" s="126"/>
      <c r="L161" s="139"/>
      <c r="M161" s="123"/>
      <c r="N161" s="139"/>
      <c r="O161" s="123"/>
      <c r="P161" s="139"/>
      <c r="Q161" s="157">
        <f t="shared" ref="Q161:Q169" si="78">IF(SUMIF($I$11:$P$11,"*budget*",$I161:$P161)=F161,SUMIF($I$11:$P$11,"*budget*",$I161:$P161),"Error in Period Budget")</f>
        <v>0</v>
      </c>
      <c r="R161" s="134">
        <f t="shared" si="76"/>
        <v>0</v>
      </c>
      <c r="S161" s="224">
        <f t="shared" si="77"/>
        <v>0</v>
      </c>
      <c r="T161" s="149"/>
    </row>
    <row r="162" spans="2:20" hidden="1">
      <c r="B162" s="212"/>
      <c r="C162" s="213"/>
      <c r="D162" s="214"/>
      <c r="E162" s="139"/>
      <c r="F162" s="161">
        <f t="shared" si="74"/>
        <v>0</v>
      </c>
      <c r="G162" s="216" t="str">
        <f t="shared" si="75"/>
        <v/>
      </c>
      <c r="I162" s="123"/>
      <c r="J162" s="139"/>
      <c r="K162" s="126"/>
      <c r="L162" s="139"/>
      <c r="M162" s="123"/>
      <c r="N162" s="139"/>
      <c r="O162" s="123"/>
      <c r="P162" s="139"/>
      <c r="Q162" s="157">
        <f t="shared" si="78"/>
        <v>0</v>
      </c>
      <c r="R162" s="134">
        <f t="shared" si="76"/>
        <v>0</v>
      </c>
      <c r="S162" s="224">
        <f t="shared" si="77"/>
        <v>0</v>
      </c>
      <c r="T162" s="149"/>
    </row>
    <row r="163" spans="2:20" hidden="1">
      <c r="B163" s="212"/>
      <c r="C163" s="213"/>
      <c r="D163" s="214"/>
      <c r="E163" s="139"/>
      <c r="F163" s="161">
        <f t="shared" si="74"/>
        <v>0</v>
      </c>
      <c r="G163" s="216" t="str">
        <f t="shared" si="75"/>
        <v/>
      </c>
      <c r="I163" s="123"/>
      <c r="J163" s="139"/>
      <c r="K163" s="126"/>
      <c r="L163" s="139"/>
      <c r="M163" s="123"/>
      <c r="N163" s="139"/>
      <c r="O163" s="123"/>
      <c r="P163" s="139"/>
      <c r="Q163" s="157">
        <f t="shared" si="78"/>
        <v>0</v>
      </c>
      <c r="R163" s="134">
        <f t="shared" si="76"/>
        <v>0</v>
      </c>
      <c r="S163" s="224">
        <f t="shared" si="77"/>
        <v>0</v>
      </c>
      <c r="T163" s="149"/>
    </row>
    <row r="164" spans="2:20" hidden="1">
      <c r="B164" s="212"/>
      <c r="C164" s="213"/>
      <c r="D164" s="214"/>
      <c r="E164" s="139"/>
      <c r="F164" s="161">
        <f t="shared" si="74"/>
        <v>0</v>
      </c>
      <c r="G164" s="216" t="str">
        <f t="shared" si="75"/>
        <v/>
      </c>
      <c r="I164" s="123"/>
      <c r="J164" s="139"/>
      <c r="K164" s="126"/>
      <c r="L164" s="139"/>
      <c r="M164" s="123"/>
      <c r="N164" s="139"/>
      <c r="O164" s="123"/>
      <c r="P164" s="139"/>
      <c r="Q164" s="157">
        <f t="shared" si="78"/>
        <v>0</v>
      </c>
      <c r="R164" s="134">
        <f t="shared" si="76"/>
        <v>0</v>
      </c>
      <c r="S164" s="224">
        <f t="shared" si="77"/>
        <v>0</v>
      </c>
      <c r="T164" s="149"/>
    </row>
    <row r="165" spans="2:20" hidden="1">
      <c r="B165" s="212"/>
      <c r="C165" s="213"/>
      <c r="D165" s="214"/>
      <c r="E165" s="139"/>
      <c r="F165" s="161">
        <f t="shared" si="74"/>
        <v>0</v>
      </c>
      <c r="G165" s="216" t="str">
        <f t="shared" si="75"/>
        <v/>
      </c>
      <c r="I165" s="123"/>
      <c r="J165" s="139"/>
      <c r="K165" s="126"/>
      <c r="L165" s="139"/>
      <c r="M165" s="123"/>
      <c r="N165" s="139"/>
      <c r="O165" s="123"/>
      <c r="P165" s="139"/>
      <c r="Q165" s="157">
        <f t="shared" si="78"/>
        <v>0</v>
      </c>
      <c r="R165" s="134">
        <f t="shared" si="76"/>
        <v>0</v>
      </c>
      <c r="S165" s="224">
        <f t="shared" si="77"/>
        <v>0</v>
      </c>
      <c r="T165" s="149"/>
    </row>
    <row r="166" spans="2:20" hidden="1">
      <c r="B166" s="212"/>
      <c r="C166" s="213"/>
      <c r="D166" s="214"/>
      <c r="E166" s="139"/>
      <c r="F166" s="161">
        <f t="shared" si="74"/>
        <v>0</v>
      </c>
      <c r="G166" s="216" t="str">
        <f t="shared" si="75"/>
        <v/>
      </c>
      <c r="I166" s="123"/>
      <c r="J166" s="139"/>
      <c r="K166" s="126"/>
      <c r="L166" s="139"/>
      <c r="M166" s="123"/>
      <c r="N166" s="139"/>
      <c r="O166" s="123"/>
      <c r="P166" s="139"/>
      <c r="Q166" s="157">
        <f t="shared" si="78"/>
        <v>0</v>
      </c>
      <c r="R166" s="134">
        <f t="shared" si="76"/>
        <v>0</v>
      </c>
      <c r="S166" s="224">
        <f t="shared" si="77"/>
        <v>0</v>
      </c>
      <c r="T166" s="149"/>
    </row>
    <row r="167" spans="2:20" hidden="1">
      <c r="B167" s="212"/>
      <c r="C167" s="213"/>
      <c r="D167" s="214"/>
      <c r="E167" s="139"/>
      <c r="F167" s="161">
        <f t="shared" si="74"/>
        <v>0</v>
      </c>
      <c r="G167" s="216" t="str">
        <f t="shared" si="75"/>
        <v/>
      </c>
      <c r="I167" s="123"/>
      <c r="J167" s="139"/>
      <c r="K167" s="126"/>
      <c r="L167" s="139"/>
      <c r="M167" s="123"/>
      <c r="N167" s="139"/>
      <c r="O167" s="123"/>
      <c r="P167" s="139"/>
      <c r="Q167" s="157">
        <f t="shared" si="78"/>
        <v>0</v>
      </c>
      <c r="R167" s="134">
        <f t="shared" si="76"/>
        <v>0</v>
      </c>
      <c r="S167" s="224">
        <f t="shared" si="77"/>
        <v>0</v>
      </c>
      <c r="T167" s="149"/>
    </row>
    <row r="168" spans="2:20" hidden="1">
      <c r="B168" s="212"/>
      <c r="C168" s="213"/>
      <c r="D168" s="214"/>
      <c r="E168" s="139"/>
      <c r="F168" s="161">
        <f t="shared" si="74"/>
        <v>0</v>
      </c>
      <c r="G168" s="216" t="str">
        <f t="shared" si="75"/>
        <v/>
      </c>
      <c r="I168" s="123"/>
      <c r="J168" s="139"/>
      <c r="K168" s="126"/>
      <c r="L168" s="139"/>
      <c r="M168" s="123"/>
      <c r="N168" s="139"/>
      <c r="O168" s="123"/>
      <c r="P168" s="139"/>
      <c r="Q168" s="157">
        <f t="shared" si="78"/>
        <v>0</v>
      </c>
      <c r="R168" s="134">
        <f t="shared" si="76"/>
        <v>0</v>
      </c>
      <c r="S168" s="224">
        <f t="shared" si="77"/>
        <v>0</v>
      </c>
      <c r="T168" s="149"/>
    </row>
    <row r="169" spans="2:20" hidden="1">
      <c r="B169" s="212"/>
      <c r="C169" s="213"/>
      <c r="D169" s="214"/>
      <c r="E169" s="139"/>
      <c r="F169" s="161">
        <f t="shared" si="74"/>
        <v>0</v>
      </c>
      <c r="G169" s="216" t="str">
        <f t="shared" si="75"/>
        <v/>
      </c>
      <c r="I169" s="123"/>
      <c r="J169" s="139"/>
      <c r="K169" s="126"/>
      <c r="L169" s="139"/>
      <c r="M169" s="123"/>
      <c r="N169" s="139"/>
      <c r="O169" s="123"/>
      <c r="P169" s="139"/>
      <c r="Q169" s="157">
        <f t="shared" si="78"/>
        <v>0</v>
      </c>
      <c r="R169" s="134">
        <f t="shared" si="76"/>
        <v>0</v>
      </c>
      <c r="S169" s="224">
        <f t="shared" si="77"/>
        <v>0</v>
      </c>
      <c r="T169" s="149"/>
    </row>
    <row r="170" spans="2:20" hidden="1">
      <c r="B170" s="388" t="s">
        <v>214</v>
      </c>
      <c r="C170" s="388"/>
      <c r="D170" s="388"/>
      <c r="E170" s="388"/>
      <c r="F170" s="308">
        <f t="shared" ref="F170:P170" si="79">SUM(F160:F169)</f>
        <v>0</v>
      </c>
      <c r="G170" s="309">
        <f t="shared" si="79"/>
        <v>0</v>
      </c>
      <c r="I170" s="164">
        <f t="shared" si="79"/>
        <v>0</v>
      </c>
      <c r="J170" s="165">
        <f t="shared" si="79"/>
        <v>0</v>
      </c>
      <c r="K170" s="164">
        <f t="shared" si="79"/>
        <v>0</v>
      </c>
      <c r="L170" s="165">
        <f t="shared" si="79"/>
        <v>0</v>
      </c>
      <c r="M170" s="164">
        <f t="shared" si="79"/>
        <v>0</v>
      </c>
      <c r="N170" s="165">
        <f t="shared" si="79"/>
        <v>0</v>
      </c>
      <c r="O170" s="164">
        <f t="shared" si="79"/>
        <v>0</v>
      </c>
      <c r="P170" s="166">
        <f t="shared" si="79"/>
        <v>0</v>
      </c>
      <c r="Q170" s="167">
        <f t="shared" ref="Q170:S170" si="80">SUM(Q160:Q169)</f>
        <v>0</v>
      </c>
      <c r="R170" s="167">
        <f t="shared" si="80"/>
        <v>0</v>
      </c>
      <c r="S170" s="167">
        <f t="shared" si="80"/>
        <v>0</v>
      </c>
    </row>
    <row r="171" spans="2:20">
      <c r="B171" s="187"/>
      <c r="C171" s="187"/>
      <c r="D171" s="148"/>
      <c r="E171" s="148"/>
      <c r="F171" s="33"/>
      <c r="G171" s="185"/>
      <c r="I171" s="12"/>
      <c r="J171" s="11"/>
      <c r="Q171" s="169"/>
      <c r="R171" s="170"/>
      <c r="S171" s="34"/>
    </row>
    <row r="172" spans="2:20" ht="15.75">
      <c r="B172" s="392" t="s">
        <v>235</v>
      </c>
      <c r="C172" s="392"/>
      <c r="D172" s="392"/>
      <c r="E172" s="392"/>
      <c r="F172" s="310">
        <f>F79</f>
        <v>0</v>
      </c>
      <c r="G172" s="311" t="e">
        <f>G79+G92+G105+G118+G131+G157+G144+G170</f>
        <v>#DIV/0!</v>
      </c>
      <c r="I172" s="164">
        <f t="shared" ref="I172:P172" si="81">I170+I157+I144+I131+I118+I105+I79+I92</f>
        <v>0</v>
      </c>
      <c r="J172" s="165">
        <f t="shared" si="81"/>
        <v>0</v>
      </c>
      <c r="K172" s="164">
        <f t="shared" si="81"/>
        <v>0</v>
      </c>
      <c r="L172" s="165">
        <f t="shared" si="81"/>
        <v>0</v>
      </c>
      <c r="M172" s="164">
        <f t="shared" si="81"/>
        <v>0</v>
      </c>
      <c r="N172" s="165">
        <f t="shared" si="81"/>
        <v>0</v>
      </c>
      <c r="O172" s="164">
        <f t="shared" si="81"/>
        <v>0</v>
      </c>
      <c r="P172" s="166">
        <f t="shared" si="81"/>
        <v>0</v>
      </c>
      <c r="Q172" s="167">
        <f t="shared" ref="Q172:S172" si="82">Q170+Q157+Q144+Q131+Q118+Q105+Q79+Q92</f>
        <v>0</v>
      </c>
      <c r="R172" s="167">
        <f t="shared" si="82"/>
        <v>0</v>
      </c>
      <c r="S172" s="167">
        <f t="shared" si="82"/>
        <v>0</v>
      </c>
    </row>
    <row r="173" spans="2:20" ht="15.75">
      <c r="B173" s="188"/>
      <c r="C173" s="188"/>
      <c r="D173" s="189"/>
      <c r="E173" s="189"/>
      <c r="F173" s="31"/>
      <c r="G173" s="32"/>
      <c r="I173" s="31"/>
      <c r="J173" s="30"/>
      <c r="K173" s="31"/>
      <c r="L173" s="30"/>
      <c r="M173" s="31"/>
      <c r="N173" s="30"/>
      <c r="O173" s="31"/>
      <c r="P173" s="30"/>
      <c r="Q173" s="29"/>
      <c r="R173" s="28"/>
      <c r="S173" s="28"/>
    </row>
    <row r="174" spans="2:20" ht="15.75">
      <c r="B174" s="26"/>
      <c r="C174" s="375" t="s">
        <v>28</v>
      </c>
      <c r="D174" s="375"/>
      <c r="E174" s="375"/>
      <c r="F174" s="375"/>
      <c r="G174" s="27"/>
      <c r="I174" s="352" t="s">
        <v>28</v>
      </c>
      <c r="J174" s="352"/>
      <c r="K174" s="352"/>
      <c r="L174" s="352"/>
      <c r="M174" s="352"/>
      <c r="N174" s="352"/>
      <c r="O174" s="352"/>
      <c r="P174" s="352"/>
      <c r="Q174" s="352"/>
      <c r="R174" s="352"/>
      <c r="S174" s="352"/>
    </row>
    <row r="175" spans="2:20">
      <c r="C175" s="375"/>
      <c r="D175" s="375"/>
      <c r="E175" s="375"/>
      <c r="F175" s="375"/>
      <c r="I175" s="352"/>
      <c r="J175" s="352"/>
      <c r="K175" s="352"/>
      <c r="L175" s="352"/>
      <c r="M175" s="352"/>
      <c r="N175" s="352"/>
      <c r="O175" s="352"/>
      <c r="P175" s="352"/>
      <c r="Q175" s="352"/>
      <c r="R175" s="352"/>
      <c r="S175" s="352"/>
    </row>
    <row r="176" spans="2:20" ht="16.5" customHeight="1">
      <c r="C176" s="353" t="s">
        <v>27</v>
      </c>
      <c r="D176" s="353"/>
      <c r="E176" s="353"/>
      <c r="F176" s="353"/>
      <c r="I176" s="201" t="str">
        <f t="shared" ref="I176:P176" si="83">I159</f>
        <v>Budget P1 (£)</v>
      </c>
      <c r="J176" s="208" t="str">
        <f t="shared" si="83"/>
        <v>Actuals P1 (£)</v>
      </c>
      <c r="K176" s="205" t="str">
        <f t="shared" si="83"/>
        <v>Budget P2 (£)</v>
      </c>
      <c r="L176" s="208" t="str">
        <f t="shared" si="83"/>
        <v>Actuals P2 (£)</v>
      </c>
      <c r="M176" s="205" t="str">
        <f t="shared" si="83"/>
        <v>Budget P3 (£)</v>
      </c>
      <c r="N176" s="208" t="str">
        <f t="shared" si="83"/>
        <v>Actuals P3 (£)</v>
      </c>
      <c r="O176" s="205" t="str">
        <f t="shared" si="83"/>
        <v>Budget P4 (£)</v>
      </c>
      <c r="P176" s="208" t="str">
        <f t="shared" si="83"/>
        <v>Actuals P4 (£)</v>
      </c>
      <c r="Q176" s="211" t="s">
        <v>26</v>
      </c>
      <c r="R176" s="202" t="s">
        <v>25</v>
      </c>
      <c r="S176" s="203" t="s">
        <v>24</v>
      </c>
    </row>
    <row r="177" spans="1:20" ht="17.25" customHeight="1">
      <c r="C177" s="354" t="s">
        <v>23</v>
      </c>
      <c r="D177" s="354"/>
      <c r="E177" s="354"/>
      <c r="F177" s="134">
        <f>F43</f>
        <v>0</v>
      </c>
      <c r="I177" s="134" t="e">
        <f t="shared" ref="I177:P177" si="84">I35</f>
        <v>#REF!</v>
      </c>
      <c r="J177" s="209" t="e">
        <f t="shared" si="84"/>
        <v>#REF!</v>
      </c>
      <c r="K177" s="206" t="e">
        <f t="shared" si="84"/>
        <v>#REF!</v>
      </c>
      <c r="L177" s="209" t="e">
        <f t="shared" si="84"/>
        <v>#REF!</v>
      </c>
      <c r="M177" s="206" t="e">
        <f t="shared" si="84"/>
        <v>#REF!</v>
      </c>
      <c r="N177" s="209" t="e">
        <f t="shared" si="84"/>
        <v>#REF!</v>
      </c>
      <c r="O177" s="206" t="e">
        <f t="shared" si="84"/>
        <v>#REF!</v>
      </c>
      <c r="P177" s="209" t="e">
        <f t="shared" si="84"/>
        <v>#REF!</v>
      </c>
      <c r="Q177" s="206" t="e">
        <f>SUMIF($I$11:$P$11,"*budget*",$I177:$P177)</f>
        <v>#REF!</v>
      </c>
      <c r="R177" s="134" t="e">
        <f>SUMIF($I$11:$P$11,"*actual*",$I177:$P177)</f>
        <v>#REF!</v>
      </c>
      <c r="S177" s="134" t="e">
        <f>F177-R177</f>
        <v>#REF!</v>
      </c>
    </row>
    <row r="178" spans="1:20" ht="17.25" customHeight="1">
      <c r="C178" s="354" t="s">
        <v>22</v>
      </c>
      <c r="D178" s="354"/>
      <c r="E178" s="354"/>
      <c r="F178" s="134">
        <f>F172</f>
        <v>0</v>
      </c>
      <c r="I178" s="134">
        <f t="shared" ref="I178:P178" si="85">I172</f>
        <v>0</v>
      </c>
      <c r="J178" s="209">
        <f t="shared" si="85"/>
        <v>0</v>
      </c>
      <c r="K178" s="206">
        <f t="shared" si="85"/>
        <v>0</v>
      </c>
      <c r="L178" s="209">
        <f t="shared" si="85"/>
        <v>0</v>
      </c>
      <c r="M178" s="206">
        <f t="shared" si="85"/>
        <v>0</v>
      </c>
      <c r="N178" s="209">
        <f t="shared" si="85"/>
        <v>0</v>
      </c>
      <c r="O178" s="206">
        <f t="shared" si="85"/>
        <v>0</v>
      </c>
      <c r="P178" s="209">
        <f t="shared" si="85"/>
        <v>0</v>
      </c>
      <c r="Q178" s="206">
        <f>SUMIF($I$11:$P$11,"*budget*",$I178:$P178)</f>
        <v>0</v>
      </c>
      <c r="R178" s="134">
        <f>SUMIF($I$11:$P$11,"*actual*",$I178:$P178)</f>
        <v>0</v>
      </c>
      <c r="S178" s="134">
        <f>F178-R178</f>
        <v>0</v>
      </c>
    </row>
    <row r="179" spans="1:20" ht="24.75" customHeight="1">
      <c r="C179" s="355" t="s">
        <v>21</v>
      </c>
      <c r="D179" s="355"/>
      <c r="E179" s="355"/>
      <c r="F179" s="151">
        <f>F178-F177</f>
        <v>0</v>
      </c>
      <c r="I179" s="204" t="e">
        <f t="shared" ref="I179:P179" si="86">I177-I178</f>
        <v>#REF!</v>
      </c>
      <c r="J179" s="210" t="e">
        <f t="shared" si="86"/>
        <v>#REF!</v>
      </c>
      <c r="K179" s="207" t="e">
        <f t="shared" si="86"/>
        <v>#REF!</v>
      </c>
      <c r="L179" s="210" t="e">
        <f t="shared" si="86"/>
        <v>#REF!</v>
      </c>
      <c r="M179" s="207" t="e">
        <f t="shared" si="86"/>
        <v>#REF!</v>
      </c>
      <c r="N179" s="210" t="e">
        <f t="shared" si="86"/>
        <v>#REF!</v>
      </c>
      <c r="O179" s="207" t="e">
        <f t="shared" si="86"/>
        <v>#REF!</v>
      </c>
      <c r="P179" s="210" t="e">
        <f t="shared" si="86"/>
        <v>#REF!</v>
      </c>
      <c r="Q179" s="207" t="e">
        <f t="shared" ref="Q179:S179" si="87">Q177-Q178</f>
        <v>#REF!</v>
      </c>
      <c r="R179" s="204" t="e">
        <f t="shared" si="87"/>
        <v>#REF!</v>
      </c>
      <c r="S179" s="204" t="e">
        <f t="shared" si="87"/>
        <v>#REF!</v>
      </c>
    </row>
    <row r="181" spans="1:20" s="10" customFormat="1" ht="18" hidden="1">
      <c r="A181" s="1"/>
      <c r="B181" s="17" t="s">
        <v>20</v>
      </c>
      <c r="C181" s="25"/>
      <c r="D181" s="24"/>
      <c r="E181" s="23"/>
      <c r="F181" s="22"/>
      <c r="G181" s="21"/>
      <c r="H181" s="21"/>
      <c r="I181" s="21"/>
      <c r="J181" s="21"/>
      <c r="K181" s="21"/>
      <c r="L181" s="21"/>
      <c r="M181" s="21"/>
      <c r="N181" s="21"/>
      <c r="O181" s="21"/>
      <c r="P181" s="21"/>
      <c r="Q181" s="9"/>
      <c r="R181" s="8"/>
      <c r="S181" s="7"/>
      <c r="T181" s="6"/>
    </row>
    <row r="182" spans="1:20" ht="19.5" hidden="1" customHeight="1">
      <c r="B182" s="48" t="s">
        <v>190</v>
      </c>
    </row>
    <row r="183" spans="1:20" hidden="1"/>
    <row r="184" spans="1:20" hidden="1"/>
    <row r="185" spans="1:20" hidden="1"/>
    <row r="186" spans="1:20" s="10" customFormat="1" hidden="1">
      <c r="A186" s="1"/>
      <c r="I186" s="14"/>
      <c r="J186" s="13"/>
      <c r="K186" s="12"/>
      <c r="L186" s="11"/>
      <c r="M186" s="12"/>
      <c r="N186" s="11"/>
      <c r="O186" s="12"/>
      <c r="P186" s="11"/>
      <c r="Q186" s="9"/>
      <c r="R186" s="8"/>
      <c r="S186" s="7"/>
      <c r="T186" s="6"/>
    </row>
    <row r="187" spans="1:20" hidden="1"/>
    <row r="188" spans="1:20" hidden="1"/>
    <row r="189" spans="1:20" hidden="1"/>
    <row r="190" spans="1:20" hidden="1"/>
    <row r="191" spans="1:20" hidden="1"/>
    <row r="192" spans="1:20" hidden="1"/>
    <row r="193" spans="1:20" hidden="1"/>
    <row r="194" spans="1:20" hidden="1"/>
    <row r="195" spans="1:20" hidden="1"/>
    <row r="196" spans="1:20" hidden="1"/>
    <row r="197" spans="1:20" s="10" customFormat="1" ht="18" hidden="1">
      <c r="A197" s="1"/>
      <c r="B197" s="17" t="s">
        <v>19</v>
      </c>
      <c r="C197" s="17"/>
      <c r="D197" s="20"/>
      <c r="E197" s="19"/>
      <c r="F197" s="18"/>
      <c r="G197" s="21"/>
      <c r="H197" s="21"/>
      <c r="I197" s="21"/>
      <c r="J197" s="21"/>
      <c r="K197" s="21"/>
      <c r="L197" s="21"/>
      <c r="M197" s="21"/>
      <c r="N197" s="21"/>
      <c r="O197" s="21"/>
      <c r="P197" s="21"/>
      <c r="Q197" s="9"/>
      <c r="R197" s="8"/>
      <c r="S197" s="7"/>
      <c r="T197" s="6"/>
    </row>
    <row r="198" spans="1:20" hidden="1"/>
    <row r="199" spans="1:20" hidden="1"/>
    <row r="200" spans="1:20" hidden="1"/>
    <row r="201" spans="1:20" hidden="1"/>
    <row r="202" spans="1:20" hidden="1"/>
    <row r="203" spans="1:20" hidden="1"/>
    <row r="204" spans="1:20" hidden="1"/>
    <row r="205" spans="1:20" hidden="1"/>
    <row r="206" spans="1:20" hidden="1"/>
    <row r="207" spans="1:20" hidden="1"/>
    <row r="208" spans="1:20" hidden="1"/>
    <row r="209" hidden="1"/>
    <row r="210" hidden="1"/>
    <row r="211" hidden="1"/>
  </sheetData>
  <sheetProtection selectLockedCells="1"/>
  <mergeCells count="45">
    <mergeCell ref="I174:S175"/>
    <mergeCell ref="O7:P7"/>
    <mergeCell ref="C176:F176"/>
    <mergeCell ref="K8:L8"/>
    <mergeCell ref="M8:N8"/>
    <mergeCell ref="O8:P8"/>
    <mergeCell ref="K7:L7"/>
    <mergeCell ref="M7:N7"/>
    <mergeCell ref="B79:E79"/>
    <mergeCell ref="B92:E92"/>
    <mergeCell ref="B105:E105"/>
    <mergeCell ref="F14:G14"/>
    <mergeCell ref="B23:G23"/>
    <mergeCell ref="B33:E33"/>
    <mergeCell ref="U1:U2"/>
    <mergeCell ref="B9:G9"/>
    <mergeCell ref="B35:E35"/>
    <mergeCell ref="B39:G39"/>
    <mergeCell ref="B144:E144"/>
    <mergeCell ref="C2:D2"/>
    <mergeCell ref="C3:D3"/>
    <mergeCell ref="C4:D4"/>
    <mergeCell ref="C5:D5"/>
    <mergeCell ref="C6:D6"/>
    <mergeCell ref="F10:G10"/>
    <mergeCell ref="B13:E13"/>
    <mergeCell ref="I8:J8"/>
    <mergeCell ref="I7:J7"/>
    <mergeCell ref="B21:E21"/>
    <mergeCell ref="C179:E179"/>
    <mergeCell ref="E2:F2"/>
    <mergeCell ref="E3:F3"/>
    <mergeCell ref="E4:F4"/>
    <mergeCell ref="E5:F5"/>
    <mergeCell ref="E6:F6"/>
    <mergeCell ref="B157:E157"/>
    <mergeCell ref="B131:E131"/>
    <mergeCell ref="B118:E118"/>
    <mergeCell ref="C178:E178"/>
    <mergeCell ref="C177:E177"/>
    <mergeCell ref="B170:E170"/>
    <mergeCell ref="C174:F175"/>
    <mergeCell ref="B43:E43"/>
    <mergeCell ref="B45:G45"/>
    <mergeCell ref="B172:E172"/>
  </mergeCells>
  <printOptions horizontalCentered="1"/>
  <pageMargins left="0.74803149606299213" right="0.74803149606299213" top="0.42" bottom="0.98425196850393704" header="0.21" footer="0.51181102362204722"/>
  <pageSetup scale="32" fitToHeight="2" orientation="portrait" horizontalDpi="1200" verticalDpi="1200" r:id="rId1"/>
  <headerFooter alignWithMargins="0"/>
  <customProperties>
    <customPr name="QNA_DRILLPATH_NODE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BA5F3-791A-43A7-81EB-88BA733BAE12}">
  <sheetPr codeName="Sheet4">
    <tabColor theme="9" tint="0.39997558519241921"/>
    <pageSetUpPr fitToPage="1"/>
  </sheetPr>
  <dimension ref="B1:M37"/>
  <sheetViews>
    <sheetView showGridLines="0" topLeftCell="A6" zoomScale="70" zoomScaleNormal="70" workbookViewId="0">
      <selection activeCell="A7" sqref="A7"/>
    </sheetView>
  </sheetViews>
  <sheetFormatPr defaultColWidth="34.140625" defaultRowHeight="12.75"/>
  <cols>
    <col min="1" max="1" width="2.85546875" style="225" customWidth="1"/>
    <col min="2" max="6" width="51.140625" style="225" customWidth="1"/>
    <col min="7" max="16384" width="34.140625" style="225"/>
  </cols>
  <sheetData>
    <row r="1" spans="2:13" ht="75.75" customHeight="1">
      <c r="C1" s="226"/>
      <c r="E1" s="226"/>
      <c r="F1" s="226"/>
      <c r="G1" s="227"/>
      <c r="H1" s="227"/>
      <c r="I1" s="227"/>
      <c r="J1" s="227"/>
      <c r="K1" s="227"/>
      <c r="L1" s="227"/>
      <c r="M1" s="227"/>
    </row>
    <row r="2" spans="2:13" ht="34.5" customHeight="1">
      <c r="B2" s="228" t="s">
        <v>13</v>
      </c>
      <c r="C2" s="226"/>
      <c r="D2" s="226"/>
      <c r="E2" s="226"/>
      <c r="F2" s="226"/>
      <c r="G2" s="227"/>
      <c r="H2" s="227"/>
      <c r="I2" s="227"/>
      <c r="J2" s="227"/>
      <c r="K2" s="227"/>
      <c r="L2" s="227"/>
      <c r="M2" s="227"/>
    </row>
    <row r="3" spans="2:13" ht="54" customHeight="1">
      <c r="B3" s="399" t="s">
        <v>112</v>
      </c>
      <c r="C3" s="399"/>
      <c r="D3" s="399"/>
      <c r="E3" s="399"/>
      <c r="F3" s="399"/>
      <c r="G3" s="227"/>
      <c r="H3" s="227"/>
      <c r="I3" s="227"/>
      <c r="J3" s="227"/>
      <c r="K3" s="227"/>
      <c r="L3" s="227"/>
      <c r="M3" s="227"/>
    </row>
    <row r="4" spans="2:13" ht="25.5">
      <c r="B4" s="400" t="s">
        <v>111</v>
      </c>
      <c r="C4" s="400"/>
      <c r="D4" s="400"/>
      <c r="E4" s="400"/>
      <c r="F4" s="400"/>
      <c r="G4" s="227"/>
      <c r="H4" s="227"/>
      <c r="I4" s="227"/>
      <c r="J4" s="227"/>
      <c r="K4" s="227"/>
      <c r="L4" s="227"/>
      <c r="M4" s="227"/>
    </row>
    <row r="5" spans="2:13" ht="30">
      <c r="B5" s="229" t="s">
        <v>91</v>
      </c>
      <c r="C5" s="229" t="s">
        <v>90</v>
      </c>
      <c r="D5" s="229" t="s">
        <v>89</v>
      </c>
      <c r="E5" s="229" t="s">
        <v>88</v>
      </c>
      <c r="F5" s="229" t="s">
        <v>87</v>
      </c>
      <c r="G5" s="230"/>
      <c r="H5" s="230"/>
      <c r="I5" s="230"/>
      <c r="J5" s="230"/>
      <c r="K5" s="230"/>
      <c r="L5" s="230"/>
      <c r="M5" s="230"/>
    </row>
    <row r="6" spans="2:13" ht="158.25" customHeight="1">
      <c r="B6" s="231" t="s">
        <v>110</v>
      </c>
      <c r="C6" s="231" t="s">
        <v>109</v>
      </c>
      <c r="D6" s="231" t="s">
        <v>108</v>
      </c>
      <c r="E6" s="231" t="s">
        <v>107</v>
      </c>
      <c r="F6" s="231" t="s">
        <v>102</v>
      </c>
      <c r="G6" s="232"/>
      <c r="H6" s="232"/>
      <c r="I6" s="232"/>
      <c r="J6" s="232"/>
      <c r="K6" s="232"/>
      <c r="L6" s="232"/>
      <c r="M6" s="232"/>
    </row>
    <row r="7" spans="2:13" ht="99.75">
      <c r="B7" s="231" t="s">
        <v>106</v>
      </c>
      <c r="C7" s="231" t="s">
        <v>105</v>
      </c>
      <c r="D7" s="231" t="s">
        <v>104</v>
      </c>
      <c r="E7" s="231" t="s">
        <v>103</v>
      </c>
      <c r="F7" s="231" t="s">
        <v>102</v>
      </c>
      <c r="G7" s="232"/>
      <c r="H7" s="232"/>
      <c r="I7" s="232"/>
      <c r="J7" s="232"/>
      <c r="K7" s="232"/>
      <c r="L7" s="232"/>
      <c r="M7" s="232"/>
    </row>
    <row r="8" spans="2:13" ht="99.75">
      <c r="B8" s="231" t="s">
        <v>101</v>
      </c>
      <c r="C8" s="231" t="s">
        <v>100</v>
      </c>
      <c r="D8" s="231" t="s">
        <v>99</v>
      </c>
      <c r="E8" s="231" t="s">
        <v>98</v>
      </c>
      <c r="F8" s="231" t="s">
        <v>97</v>
      </c>
      <c r="G8" s="232"/>
      <c r="H8" s="232"/>
      <c r="I8" s="232"/>
      <c r="J8" s="232"/>
      <c r="K8" s="232"/>
      <c r="L8" s="232"/>
      <c r="M8" s="232"/>
    </row>
    <row r="9" spans="2:13" ht="99.75">
      <c r="B9" s="233" t="s">
        <v>96</v>
      </c>
      <c r="C9" s="231" t="s">
        <v>95</v>
      </c>
      <c r="D9" s="231" t="s">
        <v>94</v>
      </c>
      <c r="E9" s="231" t="s">
        <v>93</v>
      </c>
      <c r="F9" s="231" t="s">
        <v>92</v>
      </c>
      <c r="G9" s="232"/>
      <c r="H9" s="232"/>
      <c r="I9" s="232"/>
      <c r="J9" s="232"/>
      <c r="K9" s="232"/>
      <c r="L9" s="232"/>
      <c r="M9" s="232"/>
    </row>
    <row r="11" spans="2:13" ht="30">
      <c r="B11" s="229" t="s">
        <v>91</v>
      </c>
      <c r="C11" s="229" t="s">
        <v>90</v>
      </c>
      <c r="D11" s="229" t="s">
        <v>89</v>
      </c>
      <c r="E11" s="229" t="s">
        <v>88</v>
      </c>
      <c r="F11" s="229" t="s">
        <v>87</v>
      </c>
      <c r="G11" s="230"/>
      <c r="H11" s="230"/>
      <c r="I11" s="230"/>
      <c r="J11" s="230"/>
      <c r="K11" s="230"/>
      <c r="L11" s="230"/>
      <c r="M11" s="230"/>
    </row>
    <row r="12" spans="2:13" ht="56.25" customHeight="1">
      <c r="B12" s="234"/>
      <c r="C12" s="234"/>
      <c r="D12" s="234"/>
      <c r="E12" s="234"/>
      <c r="F12" s="234"/>
      <c r="G12" s="235"/>
      <c r="H12" s="235"/>
      <c r="I12" s="235"/>
      <c r="J12" s="235"/>
      <c r="K12" s="235"/>
      <c r="L12" s="235"/>
      <c r="M12" s="235"/>
    </row>
    <row r="13" spans="2:13" ht="56.25" customHeight="1">
      <c r="B13" s="234"/>
      <c r="C13" s="234"/>
      <c r="D13" s="234"/>
      <c r="E13" s="234"/>
      <c r="F13" s="234"/>
      <c r="G13" s="235"/>
      <c r="H13" s="235"/>
      <c r="I13" s="235"/>
      <c r="J13" s="235"/>
      <c r="K13" s="235"/>
      <c r="L13" s="235"/>
      <c r="M13" s="235"/>
    </row>
    <row r="14" spans="2:13" ht="56.25" customHeight="1">
      <c r="B14" s="234"/>
      <c r="C14" s="234"/>
      <c r="D14" s="234"/>
      <c r="E14" s="234"/>
      <c r="F14" s="234"/>
      <c r="G14" s="235"/>
      <c r="H14" s="235"/>
      <c r="I14" s="235"/>
      <c r="J14" s="235"/>
      <c r="K14" s="235"/>
      <c r="L14" s="235"/>
      <c r="M14" s="235"/>
    </row>
    <row r="15" spans="2:13" ht="56.25" customHeight="1">
      <c r="B15" s="234"/>
      <c r="C15" s="234"/>
      <c r="D15" s="234"/>
      <c r="E15" s="234"/>
      <c r="F15" s="234"/>
    </row>
    <row r="16" spans="2:13" ht="56.25" customHeight="1">
      <c r="B16" s="234"/>
      <c r="C16" s="234"/>
      <c r="D16" s="234"/>
      <c r="E16" s="234"/>
      <c r="F16" s="234"/>
    </row>
    <row r="17" spans="2:6" ht="56.25" customHeight="1">
      <c r="B17" s="234"/>
      <c r="C17" s="234"/>
      <c r="D17" s="234"/>
      <c r="E17" s="234"/>
      <c r="F17" s="234"/>
    </row>
    <row r="18" spans="2:6" ht="56.25" customHeight="1">
      <c r="B18" s="234"/>
      <c r="C18" s="234"/>
      <c r="D18" s="234"/>
      <c r="E18" s="234"/>
      <c r="F18" s="234"/>
    </row>
    <row r="19" spans="2:6" ht="56.25" customHeight="1">
      <c r="B19" s="234"/>
      <c r="C19" s="234"/>
      <c r="D19" s="234"/>
      <c r="E19" s="234"/>
      <c r="F19" s="234"/>
    </row>
    <row r="20" spans="2:6" ht="56.25" customHeight="1">
      <c r="B20" s="234"/>
      <c r="C20" s="234"/>
      <c r="D20" s="234"/>
      <c r="E20" s="234"/>
      <c r="F20" s="234"/>
    </row>
    <row r="21" spans="2:6" ht="56.25" customHeight="1">
      <c r="B21" s="234"/>
      <c r="C21" s="234"/>
      <c r="D21" s="234"/>
      <c r="E21" s="234"/>
      <c r="F21" s="234"/>
    </row>
    <row r="22" spans="2:6" ht="56.25" customHeight="1">
      <c r="B22" s="234"/>
      <c r="C22" s="234"/>
      <c r="D22" s="234"/>
      <c r="E22" s="234"/>
      <c r="F22" s="234"/>
    </row>
    <row r="23" spans="2:6" ht="56.25" customHeight="1">
      <c r="B23" s="234"/>
      <c r="C23" s="234"/>
      <c r="D23" s="234"/>
      <c r="E23" s="234"/>
      <c r="F23" s="234"/>
    </row>
    <row r="24" spans="2:6" ht="56.25" customHeight="1">
      <c r="B24" s="234"/>
      <c r="C24" s="234"/>
      <c r="D24" s="234"/>
      <c r="E24" s="234"/>
      <c r="F24" s="234"/>
    </row>
    <row r="25" spans="2:6" ht="56.25" customHeight="1">
      <c r="B25" s="234"/>
      <c r="C25" s="234"/>
      <c r="D25" s="234"/>
      <c r="E25" s="234"/>
      <c r="F25" s="234"/>
    </row>
    <row r="26" spans="2:6" ht="56.25" customHeight="1">
      <c r="B26" s="234"/>
      <c r="C26" s="234"/>
      <c r="D26" s="234"/>
      <c r="E26" s="234"/>
      <c r="F26" s="234"/>
    </row>
    <row r="27" spans="2:6" ht="56.25" customHeight="1">
      <c r="B27" s="234"/>
      <c r="C27" s="234"/>
      <c r="D27" s="234"/>
      <c r="E27" s="234"/>
      <c r="F27" s="234"/>
    </row>
    <row r="28" spans="2:6" ht="56.25" customHeight="1">
      <c r="B28" s="234"/>
      <c r="C28" s="234"/>
      <c r="D28" s="234"/>
      <c r="E28" s="234"/>
      <c r="F28" s="234"/>
    </row>
    <row r="29" spans="2:6" ht="56.25" customHeight="1">
      <c r="B29" s="234"/>
      <c r="C29" s="234"/>
      <c r="D29" s="234"/>
      <c r="E29" s="234"/>
      <c r="F29" s="234"/>
    </row>
    <row r="30" spans="2:6" ht="56.25" customHeight="1">
      <c r="B30" s="234"/>
      <c r="C30" s="234"/>
      <c r="D30" s="234"/>
      <c r="E30" s="234"/>
      <c r="F30" s="234"/>
    </row>
    <row r="31" spans="2:6" ht="56.25" customHeight="1">
      <c r="B31" s="234"/>
      <c r="C31" s="234"/>
      <c r="D31" s="234"/>
      <c r="E31" s="234"/>
      <c r="F31" s="234"/>
    </row>
    <row r="32" spans="2:6" ht="56.25" customHeight="1">
      <c r="B32" s="234"/>
      <c r="C32" s="234"/>
      <c r="D32" s="234"/>
      <c r="E32" s="234"/>
      <c r="F32" s="234"/>
    </row>
    <row r="33" spans="2:6" ht="56.25" customHeight="1">
      <c r="B33" s="234"/>
      <c r="C33" s="234"/>
      <c r="D33" s="234"/>
      <c r="E33" s="234"/>
      <c r="F33" s="234"/>
    </row>
    <row r="34" spans="2:6" ht="56.25" customHeight="1">
      <c r="B34" s="234"/>
      <c r="C34" s="234"/>
      <c r="D34" s="234"/>
      <c r="E34" s="234"/>
      <c r="F34" s="234"/>
    </row>
    <row r="35" spans="2:6" ht="56.25" customHeight="1">
      <c r="B35" s="234"/>
      <c r="C35" s="234"/>
      <c r="D35" s="234"/>
      <c r="E35" s="234"/>
      <c r="F35" s="234"/>
    </row>
    <row r="36" spans="2:6" ht="56.25" customHeight="1">
      <c r="B36" s="234"/>
      <c r="C36" s="234"/>
      <c r="D36" s="234"/>
      <c r="E36" s="234"/>
      <c r="F36" s="234"/>
    </row>
    <row r="37" spans="2:6" ht="27" customHeight="1"/>
  </sheetData>
  <mergeCells count="2">
    <mergeCell ref="B3:F3"/>
    <mergeCell ref="B4:F4"/>
  </mergeCells>
  <pageMargins left="0.7" right="0.7" top="0.75" bottom="0.75" header="0.3" footer="0.3"/>
  <pageSetup paperSize="9" scale="52" orientation="portrait" r:id="rId1"/>
  <customProperties>
    <customPr name="QNA_DRILLPATH_NODE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30860-B46E-435A-87CE-E7E9818FD576}">
  <sheetPr codeName="Sheet5">
    <tabColor theme="9" tint="0.39997558519241921"/>
    <pageSetUpPr fitToPage="1"/>
  </sheetPr>
  <dimension ref="A1:J72"/>
  <sheetViews>
    <sheetView showGridLines="0" topLeftCell="A10" zoomScale="85" zoomScaleNormal="85" workbookViewId="0">
      <selection activeCell="D24" sqref="D24:D25"/>
    </sheetView>
  </sheetViews>
  <sheetFormatPr defaultColWidth="9.140625" defaultRowHeight="12.75"/>
  <cols>
    <col min="1" max="1" width="1.42578125" style="1" customWidth="1"/>
    <col min="2" max="2" width="41" style="1" customWidth="1"/>
    <col min="3" max="3" width="22" style="1" customWidth="1"/>
    <col min="4" max="4" width="22.85546875" style="1" customWidth="1"/>
    <col min="5" max="5" width="22.5703125" style="1" customWidth="1"/>
    <col min="6" max="8" width="30.85546875" style="1" customWidth="1"/>
    <col min="9" max="9" width="30.42578125" style="1" customWidth="1"/>
    <col min="10" max="10" width="1.140625" style="1" customWidth="1"/>
    <col min="11" max="16384" width="9.140625" style="1"/>
  </cols>
  <sheetData>
    <row r="1" spans="1:10" ht="89.25" customHeight="1" thickBot="1">
      <c r="A1" s="5"/>
      <c r="B1" s="5"/>
      <c r="C1" s="5"/>
      <c r="D1" s="5"/>
      <c r="E1" s="5"/>
      <c r="F1" s="5"/>
      <c r="G1" s="5"/>
      <c r="H1" s="5"/>
      <c r="I1" s="5"/>
      <c r="J1" s="5"/>
    </row>
    <row r="2" spans="1:10" s="48" customFormat="1" ht="14.25" customHeight="1">
      <c r="A2" s="62"/>
      <c r="B2" s="237" t="s">
        <v>140</v>
      </c>
      <c r="C2" s="238"/>
      <c r="D2" s="238"/>
      <c r="E2" s="238"/>
      <c r="F2" s="238"/>
      <c r="G2" s="239"/>
      <c r="H2" s="5"/>
      <c r="I2" s="5"/>
      <c r="J2" s="62"/>
    </row>
    <row r="3" spans="1:10" s="48" customFormat="1">
      <c r="A3" s="62"/>
      <c r="B3" s="236"/>
      <c r="C3" s="62"/>
      <c r="D3" s="62"/>
      <c r="E3" s="62"/>
      <c r="G3" s="241"/>
      <c r="H3" s="5"/>
      <c r="I3" s="5"/>
      <c r="J3" s="62"/>
    </row>
    <row r="4" spans="1:10" s="48" customFormat="1">
      <c r="A4" s="62"/>
      <c r="B4" s="236" t="s">
        <v>139</v>
      </c>
      <c r="C4" s="66" t="str">
        <f>'1. Budget'!E2</f>
        <v>Please add</v>
      </c>
      <c r="D4" s="62"/>
      <c r="E4" s="62"/>
      <c r="F4" s="242" t="s">
        <v>138</v>
      </c>
      <c r="G4" s="243"/>
      <c r="H4" s="5"/>
      <c r="I4" s="5"/>
      <c r="J4" s="62"/>
    </row>
    <row r="5" spans="1:10" s="48" customFormat="1">
      <c r="A5" s="62"/>
      <c r="B5" s="236" t="s">
        <v>137</v>
      </c>
      <c r="C5" s="5" t="str">
        <f>'1. Budget'!E3</f>
        <v>Please add</v>
      </c>
      <c r="D5" s="62"/>
      <c r="E5" s="62"/>
      <c r="F5" s="244" t="s">
        <v>136</v>
      </c>
      <c r="G5" s="245"/>
      <c r="H5" s="5"/>
      <c r="I5" s="5"/>
      <c r="J5" s="62"/>
    </row>
    <row r="6" spans="1:10" s="48" customFormat="1">
      <c r="A6" s="62"/>
      <c r="B6" s="236" t="s">
        <v>84</v>
      </c>
      <c r="C6" s="248"/>
      <c r="D6" s="62" t="s">
        <v>135</v>
      </c>
      <c r="E6" s="249"/>
      <c r="F6" s="244" t="s">
        <v>134</v>
      </c>
      <c r="G6" s="246"/>
      <c r="H6" s="5"/>
      <c r="I6" s="5"/>
      <c r="J6" s="62"/>
    </row>
    <row r="7" spans="1:10" s="48" customFormat="1">
      <c r="A7" s="62"/>
      <c r="B7" s="236" t="s">
        <v>133</v>
      </c>
      <c r="C7" s="248"/>
      <c r="D7" s="62" t="s">
        <v>132</v>
      </c>
      <c r="E7" s="250"/>
      <c r="F7" s="244" t="s">
        <v>131</v>
      </c>
      <c r="G7" s="247"/>
      <c r="H7" s="5"/>
      <c r="I7" s="5"/>
      <c r="J7" s="62"/>
    </row>
    <row r="8" spans="1:10" s="48" customFormat="1">
      <c r="A8" s="62"/>
      <c r="B8" s="236" t="s">
        <v>130</v>
      </c>
      <c r="C8" s="248"/>
      <c r="D8" s="62"/>
      <c r="E8" s="240"/>
      <c r="F8" s="244" t="s">
        <v>129</v>
      </c>
      <c r="G8" s="243"/>
      <c r="H8" s="64"/>
      <c r="I8" s="5"/>
      <c r="J8" s="62"/>
    </row>
    <row r="9" spans="1:10" s="48" customFormat="1">
      <c r="A9" s="62"/>
      <c r="B9" s="62"/>
      <c r="C9" s="65"/>
      <c r="D9" s="62"/>
      <c r="E9" s="62"/>
      <c r="F9" s="63"/>
      <c r="G9" s="63"/>
      <c r="H9" s="63"/>
      <c r="I9" s="63"/>
      <c r="J9" s="62"/>
    </row>
    <row r="10" spans="1:10" s="48" customFormat="1" ht="20.25" customHeight="1" thickBot="1">
      <c r="B10" s="407" t="s">
        <v>128</v>
      </c>
      <c r="C10" s="407"/>
      <c r="D10" s="407"/>
      <c r="E10" s="407"/>
      <c r="F10" s="407"/>
      <c r="G10" s="407"/>
      <c r="H10" s="407"/>
      <c r="I10" s="407"/>
    </row>
    <row r="11" spans="1:10" s="48" customFormat="1" ht="16.5" thickTop="1">
      <c r="B11" s="265" t="s">
        <v>127</v>
      </c>
      <c r="C11" s="266"/>
      <c r="D11" s="266"/>
      <c r="E11" s="266"/>
      <c r="F11" s="266"/>
      <c r="G11" s="266"/>
      <c r="H11" s="266"/>
      <c r="I11" s="266"/>
    </row>
    <row r="12" spans="1:10" s="48" customFormat="1" ht="15">
      <c r="B12" s="401" t="s">
        <v>122</v>
      </c>
      <c r="C12" s="401" t="s">
        <v>117</v>
      </c>
      <c r="D12" s="401" t="s">
        <v>116</v>
      </c>
      <c r="E12" s="406" t="s">
        <v>115</v>
      </c>
      <c r="F12" s="262" t="s">
        <v>62</v>
      </c>
      <c r="G12" s="262" t="s">
        <v>114</v>
      </c>
      <c r="H12" s="262" t="s">
        <v>60</v>
      </c>
      <c r="I12" s="262" t="s">
        <v>59</v>
      </c>
    </row>
    <row r="13" spans="1:10" ht="38.25">
      <c r="B13" s="401"/>
      <c r="C13" s="401"/>
      <c r="D13" s="401"/>
      <c r="E13" s="406"/>
      <c r="F13" s="263" t="s">
        <v>113</v>
      </c>
      <c r="G13" s="263" t="s">
        <v>113</v>
      </c>
      <c r="H13" s="263" t="s">
        <v>113</v>
      </c>
      <c r="I13" s="263" t="s">
        <v>113</v>
      </c>
    </row>
    <row r="14" spans="1:10" ht="15">
      <c r="B14" s="252"/>
      <c r="C14" s="252"/>
      <c r="D14" s="252"/>
      <c r="E14" s="261"/>
      <c r="F14" s="264"/>
      <c r="G14" s="264"/>
      <c r="H14" s="264"/>
      <c r="I14" s="264"/>
    </row>
    <row r="15" spans="1:10" ht="15">
      <c r="B15" s="252"/>
      <c r="C15" s="252"/>
      <c r="D15" s="252"/>
      <c r="E15" s="261"/>
      <c r="F15" s="264"/>
      <c r="G15" s="264"/>
      <c r="H15" s="264"/>
      <c r="I15" s="264"/>
    </row>
    <row r="16" spans="1:10" ht="15">
      <c r="B16" s="252"/>
      <c r="C16" s="252"/>
      <c r="D16" s="252"/>
      <c r="E16" s="261"/>
      <c r="F16" s="264"/>
      <c r="G16" s="264"/>
      <c r="H16" s="264"/>
      <c r="I16" s="264"/>
    </row>
    <row r="17" spans="2:9" ht="15">
      <c r="B17" s="252"/>
      <c r="C17" s="252"/>
      <c r="D17" s="252"/>
      <c r="E17" s="261"/>
      <c r="F17" s="264"/>
      <c r="G17" s="264"/>
      <c r="H17" s="264"/>
      <c r="I17" s="264"/>
    </row>
    <row r="18" spans="2:9" ht="15">
      <c r="B18" s="252"/>
      <c r="C18" s="252"/>
      <c r="D18" s="252"/>
      <c r="E18" s="261"/>
      <c r="F18" s="264"/>
      <c r="G18" s="264"/>
      <c r="H18" s="264"/>
      <c r="I18" s="264"/>
    </row>
    <row r="19" spans="2:9" ht="15">
      <c r="B19" s="252"/>
      <c r="C19" s="252"/>
      <c r="D19" s="252"/>
      <c r="E19" s="261"/>
      <c r="F19" s="264"/>
      <c r="G19" s="264"/>
      <c r="H19" s="264"/>
      <c r="I19" s="264"/>
    </row>
    <row r="20" spans="2:9" ht="15">
      <c r="B20" s="252"/>
      <c r="C20" s="252"/>
      <c r="D20" s="252"/>
      <c r="E20" s="261"/>
      <c r="F20" s="264"/>
      <c r="G20" s="264"/>
      <c r="H20" s="264"/>
      <c r="I20" s="264"/>
    </row>
    <row r="21" spans="2:9">
      <c r="B21" s="251"/>
      <c r="C21" s="251"/>
      <c r="D21" s="251"/>
      <c r="E21" s="150"/>
      <c r="F21" s="225"/>
      <c r="G21" s="225"/>
      <c r="H21" s="225"/>
      <c r="I21" s="225"/>
    </row>
    <row r="22" spans="2:9" ht="13.5" thickBot="1">
      <c r="B22" s="150"/>
      <c r="C22" s="225"/>
      <c r="D22" s="150"/>
      <c r="E22" s="150"/>
      <c r="F22" s="225"/>
      <c r="G22" s="225"/>
      <c r="H22" s="225"/>
      <c r="I22" s="225"/>
    </row>
    <row r="23" spans="2:9" s="61" customFormat="1" ht="16.5" thickTop="1">
      <c r="B23" s="265" t="s">
        <v>126</v>
      </c>
      <c r="C23" s="225"/>
      <c r="D23" s="150"/>
      <c r="E23" s="150"/>
      <c r="F23" s="225"/>
      <c r="G23" s="225"/>
      <c r="H23" s="225"/>
      <c r="I23" s="225"/>
    </row>
    <row r="24" spans="2:9" s="61" customFormat="1" ht="15" customHeight="1">
      <c r="B24" s="401" t="s">
        <v>122</v>
      </c>
      <c r="C24" s="401" t="s">
        <v>125</v>
      </c>
      <c r="D24" s="401" t="s">
        <v>116</v>
      </c>
      <c r="E24" s="406" t="s">
        <v>115</v>
      </c>
      <c r="F24" s="262" t="s">
        <v>62</v>
      </c>
      <c r="G24" s="262" t="s">
        <v>114</v>
      </c>
      <c r="H24" s="262" t="s">
        <v>60</v>
      </c>
      <c r="I24" s="262" t="s">
        <v>59</v>
      </c>
    </row>
    <row r="25" spans="2:9" ht="38.25">
      <c r="B25" s="401"/>
      <c r="C25" s="401"/>
      <c r="D25" s="401"/>
      <c r="E25" s="406"/>
      <c r="F25" s="263" t="s">
        <v>113</v>
      </c>
      <c r="G25" s="263" t="s">
        <v>113</v>
      </c>
      <c r="H25" s="263" t="s">
        <v>113</v>
      </c>
      <c r="I25" s="263" t="s">
        <v>113</v>
      </c>
    </row>
    <row r="26" spans="2:9" s="61" customFormat="1" ht="15">
      <c r="B26" s="252"/>
      <c r="C26" s="252"/>
      <c r="D26" s="252"/>
      <c r="E26" s="261"/>
      <c r="F26" s="264"/>
      <c r="G26" s="264"/>
      <c r="H26" s="264"/>
      <c r="I26" s="264"/>
    </row>
    <row r="27" spans="2:9" s="61" customFormat="1" ht="15">
      <c r="B27" s="252"/>
      <c r="C27" s="252"/>
      <c r="D27" s="252"/>
      <c r="E27" s="261"/>
      <c r="F27" s="264"/>
      <c r="G27" s="264"/>
      <c r="H27" s="264"/>
      <c r="I27" s="264"/>
    </row>
    <row r="28" spans="2:9" s="61" customFormat="1" ht="15">
      <c r="B28" s="252"/>
      <c r="C28" s="252"/>
      <c r="D28" s="252"/>
      <c r="E28" s="261"/>
      <c r="F28" s="264"/>
      <c r="G28" s="264"/>
      <c r="H28" s="264"/>
      <c r="I28" s="264"/>
    </row>
    <row r="29" spans="2:9" s="61" customFormat="1" ht="15">
      <c r="B29" s="252"/>
      <c r="C29" s="252"/>
      <c r="D29" s="252"/>
      <c r="E29" s="261"/>
      <c r="F29" s="264"/>
      <c r="G29" s="264"/>
      <c r="H29" s="264"/>
      <c r="I29" s="264"/>
    </row>
    <row r="30" spans="2:9" s="61" customFormat="1" ht="15">
      <c r="B30" s="252"/>
      <c r="C30" s="252"/>
      <c r="D30" s="252"/>
      <c r="E30" s="261"/>
      <c r="F30" s="264"/>
      <c r="G30" s="264"/>
      <c r="H30" s="264"/>
      <c r="I30" s="264"/>
    </row>
    <row r="31" spans="2:9" s="61" customFormat="1" ht="15">
      <c r="B31" s="252"/>
      <c r="C31" s="252"/>
      <c r="D31" s="252"/>
      <c r="E31" s="261"/>
      <c r="F31" s="264"/>
      <c r="G31" s="264"/>
      <c r="H31" s="264"/>
      <c r="I31" s="264"/>
    </row>
    <row r="32" spans="2:9" ht="15">
      <c r="B32" s="252"/>
      <c r="C32" s="252"/>
      <c r="D32" s="252"/>
      <c r="E32" s="261"/>
      <c r="F32" s="264"/>
      <c r="G32" s="264"/>
      <c r="H32" s="264"/>
      <c r="I32" s="264"/>
    </row>
    <row r="33" spans="2:9" ht="13.5" thickBot="1">
      <c r="B33" s="61"/>
      <c r="C33" s="61"/>
      <c r="D33" s="61"/>
      <c r="E33" s="6"/>
    </row>
    <row r="34" spans="2:9" ht="16.5" thickTop="1">
      <c r="B34" s="265" t="s">
        <v>124</v>
      </c>
      <c r="C34" s="61"/>
      <c r="D34" s="61"/>
      <c r="E34" s="6"/>
    </row>
    <row r="35" spans="2:9" s="48" customFormat="1" ht="15" customHeight="1">
      <c r="B35" s="401" t="s">
        <v>122</v>
      </c>
      <c r="C35" s="401" t="s">
        <v>117</v>
      </c>
      <c r="D35" s="401" t="s">
        <v>116</v>
      </c>
      <c r="E35" s="406" t="s">
        <v>115</v>
      </c>
      <c r="F35" s="262" t="s">
        <v>62</v>
      </c>
      <c r="G35" s="262" t="s">
        <v>114</v>
      </c>
      <c r="H35" s="262" t="s">
        <v>60</v>
      </c>
      <c r="I35" s="262" t="s">
        <v>59</v>
      </c>
    </row>
    <row r="36" spans="2:9" s="48" customFormat="1" ht="38.25">
      <c r="B36" s="401"/>
      <c r="C36" s="401"/>
      <c r="D36" s="401"/>
      <c r="E36" s="406"/>
      <c r="F36" s="263" t="s">
        <v>113</v>
      </c>
      <c r="G36" s="263" t="s">
        <v>113</v>
      </c>
      <c r="H36" s="263" t="s">
        <v>113</v>
      </c>
      <c r="I36" s="263" t="s">
        <v>113</v>
      </c>
    </row>
    <row r="37" spans="2:9" s="48" customFormat="1" ht="15">
      <c r="B37" s="252"/>
      <c r="C37" s="252"/>
      <c r="D37" s="252"/>
      <c r="E37" s="261"/>
      <c r="F37" s="264"/>
      <c r="G37" s="264"/>
      <c r="H37" s="264"/>
      <c r="I37" s="264"/>
    </row>
    <row r="38" spans="2:9" s="48" customFormat="1" ht="15">
      <c r="B38" s="252"/>
      <c r="C38" s="252"/>
      <c r="D38" s="252"/>
      <c r="E38" s="261"/>
      <c r="F38" s="264"/>
      <c r="G38" s="264"/>
      <c r="H38" s="264"/>
      <c r="I38" s="264"/>
    </row>
    <row r="39" spans="2:9" s="48" customFormat="1" ht="15">
      <c r="B39" s="252"/>
      <c r="C39" s="252"/>
      <c r="D39" s="252"/>
      <c r="E39" s="261"/>
      <c r="F39" s="264"/>
      <c r="G39" s="264"/>
      <c r="H39" s="264"/>
      <c r="I39" s="264"/>
    </row>
    <row r="40" spans="2:9" s="48" customFormat="1" ht="15">
      <c r="B40" s="252"/>
      <c r="C40" s="252"/>
      <c r="D40" s="252"/>
      <c r="E40" s="261"/>
      <c r="F40" s="264"/>
      <c r="G40" s="264"/>
      <c r="H40" s="264"/>
      <c r="I40" s="264"/>
    </row>
    <row r="41" spans="2:9" s="48" customFormat="1" ht="15">
      <c r="B41" s="252"/>
      <c r="C41" s="252"/>
      <c r="D41" s="252"/>
      <c r="E41" s="261"/>
      <c r="F41" s="264"/>
      <c r="G41" s="264"/>
      <c r="H41" s="264"/>
      <c r="I41" s="264"/>
    </row>
    <row r="42" spans="2:9" s="48" customFormat="1" ht="15">
      <c r="B42" s="252"/>
      <c r="C42" s="252"/>
      <c r="D42" s="252"/>
      <c r="E42" s="261"/>
      <c r="F42" s="264"/>
      <c r="G42" s="264"/>
      <c r="H42" s="264"/>
      <c r="I42" s="264"/>
    </row>
    <row r="43" spans="2:9" s="48" customFormat="1" ht="15">
      <c r="B43" s="252"/>
      <c r="C43" s="252"/>
      <c r="D43" s="252"/>
      <c r="E43" s="261"/>
      <c r="F43" s="264"/>
      <c r="G43" s="264"/>
      <c r="H43" s="264"/>
      <c r="I43" s="264"/>
    </row>
    <row r="44" spans="2:9" s="48" customFormat="1">
      <c r="B44" s="254"/>
      <c r="C44" s="255"/>
      <c r="D44" s="254"/>
      <c r="E44" s="254"/>
      <c r="F44" s="256"/>
      <c r="G44" s="243"/>
      <c r="H44" s="243"/>
      <c r="I44" s="243"/>
    </row>
    <row r="45" spans="2:9" s="48" customFormat="1" ht="15.75">
      <c r="B45" s="258" t="s">
        <v>123</v>
      </c>
      <c r="C45" s="255"/>
      <c r="D45" s="254"/>
      <c r="E45" s="254"/>
      <c r="F45" s="256"/>
      <c r="G45" s="243"/>
      <c r="H45" s="243"/>
      <c r="I45" s="243"/>
    </row>
    <row r="46" spans="2:9" s="48" customFormat="1" ht="15">
      <c r="B46" s="401" t="s">
        <v>122</v>
      </c>
      <c r="C46" s="401" t="s">
        <v>117</v>
      </c>
      <c r="D46" s="401" t="s">
        <v>116</v>
      </c>
      <c r="E46" s="406" t="s">
        <v>115</v>
      </c>
      <c r="F46" s="262" t="s">
        <v>62</v>
      </c>
      <c r="G46" s="262" t="s">
        <v>114</v>
      </c>
      <c r="H46" s="262" t="s">
        <v>60</v>
      </c>
      <c r="I46" s="262" t="s">
        <v>59</v>
      </c>
    </row>
    <row r="47" spans="2:9" s="48" customFormat="1" ht="38.25">
      <c r="B47" s="401"/>
      <c r="C47" s="401"/>
      <c r="D47" s="401"/>
      <c r="E47" s="406"/>
      <c r="F47" s="263" t="s">
        <v>113</v>
      </c>
      <c r="G47" s="263" t="s">
        <v>113</v>
      </c>
      <c r="H47" s="263" t="s">
        <v>113</v>
      </c>
      <c r="I47" s="263" t="s">
        <v>113</v>
      </c>
    </row>
    <row r="48" spans="2:9" s="48" customFormat="1">
      <c r="B48" s="243" t="s">
        <v>121</v>
      </c>
      <c r="C48" s="243"/>
      <c r="D48" s="243"/>
      <c r="E48" s="267"/>
      <c r="F48" s="270"/>
      <c r="G48" s="270"/>
      <c r="H48" s="270"/>
      <c r="I48" s="270"/>
    </row>
    <row r="49" spans="2:9" s="61" customFormat="1">
      <c r="B49" s="259"/>
      <c r="C49" s="260"/>
      <c r="D49" s="253"/>
      <c r="E49" s="268"/>
      <c r="F49" s="271"/>
      <c r="G49" s="271"/>
      <c r="H49" s="271"/>
      <c r="I49" s="271"/>
    </row>
    <row r="50" spans="2:9" s="61" customFormat="1">
      <c r="B50" s="259"/>
      <c r="C50" s="260"/>
      <c r="D50" s="253"/>
      <c r="E50" s="268"/>
      <c r="F50" s="271"/>
      <c r="G50" s="271"/>
      <c r="H50" s="271"/>
      <c r="I50" s="271"/>
    </row>
    <row r="51" spans="2:9" s="61" customFormat="1">
      <c r="B51" s="259"/>
      <c r="C51" s="260"/>
      <c r="D51" s="253"/>
      <c r="E51" s="268"/>
      <c r="F51" s="271"/>
      <c r="G51" s="271"/>
      <c r="H51" s="271"/>
      <c r="I51" s="271"/>
    </row>
    <row r="52" spans="2:9" s="61" customFormat="1">
      <c r="B52" s="259"/>
      <c r="C52" s="260"/>
      <c r="D52" s="253"/>
      <c r="E52" s="268"/>
      <c r="F52" s="271"/>
      <c r="G52" s="271"/>
      <c r="H52" s="271"/>
      <c r="I52" s="271"/>
    </row>
    <row r="53" spans="2:9" s="61" customFormat="1">
      <c r="B53" s="259"/>
      <c r="C53" s="260"/>
      <c r="D53" s="253"/>
      <c r="E53" s="268"/>
      <c r="F53" s="271"/>
      <c r="G53" s="271"/>
      <c r="H53" s="271"/>
      <c r="I53" s="271"/>
    </row>
    <row r="54" spans="2:9" s="48" customFormat="1">
      <c r="B54" s="243" t="s">
        <v>120</v>
      </c>
      <c r="C54" s="243"/>
      <c r="D54" s="243"/>
      <c r="E54" s="267"/>
      <c r="F54" s="270"/>
      <c r="G54" s="270"/>
      <c r="H54" s="270"/>
      <c r="I54" s="270"/>
    </row>
    <row r="55" spans="2:9" s="48" customFormat="1">
      <c r="B55" s="257"/>
      <c r="C55" s="257"/>
      <c r="D55" s="257"/>
      <c r="E55" s="269"/>
      <c r="F55" s="272"/>
      <c r="G55" s="272"/>
      <c r="H55" s="272"/>
      <c r="I55" s="272"/>
    </row>
    <row r="56" spans="2:9" s="48" customFormat="1" ht="12.75" customHeight="1">
      <c r="B56" s="257"/>
      <c r="C56" s="257"/>
      <c r="D56" s="257"/>
      <c r="E56" s="269"/>
      <c r="F56" s="272"/>
      <c r="G56" s="272"/>
      <c r="H56" s="272"/>
      <c r="I56" s="272"/>
    </row>
    <row r="57" spans="2:9" s="48" customFormat="1">
      <c r="B57" s="257"/>
      <c r="C57" s="257"/>
      <c r="D57" s="257"/>
      <c r="E57" s="269"/>
      <c r="F57" s="272"/>
      <c r="G57" s="272"/>
      <c r="H57" s="272"/>
      <c r="I57" s="272"/>
    </row>
    <row r="58" spans="2:9" s="61" customFormat="1">
      <c r="B58" s="253"/>
      <c r="C58" s="253"/>
      <c r="D58" s="253"/>
      <c r="E58" s="268"/>
      <c r="F58" s="273"/>
      <c r="G58" s="271"/>
      <c r="H58" s="271"/>
      <c r="I58" s="271"/>
    </row>
    <row r="59" spans="2:9" s="61" customFormat="1" ht="13.35" customHeight="1">
      <c r="B59" s="253"/>
      <c r="C59" s="253"/>
      <c r="D59" s="253"/>
      <c r="E59" s="268"/>
      <c r="F59" s="271"/>
      <c r="G59" s="271"/>
      <c r="H59" s="271"/>
      <c r="I59" s="271"/>
    </row>
    <row r="60" spans="2:9" s="61" customFormat="1" ht="15" customHeight="1" thickBot="1">
      <c r="B60" s="251"/>
      <c r="C60" s="251"/>
      <c r="D60" s="251"/>
      <c r="E60" s="251"/>
      <c r="F60" s="251"/>
      <c r="G60" s="251"/>
      <c r="H60" s="251"/>
      <c r="I60" s="251"/>
    </row>
    <row r="61" spans="2:9" ht="16.5" thickTop="1">
      <c r="B61" s="265" t="s">
        <v>119</v>
      </c>
      <c r="C61" s="251"/>
      <c r="D61" s="251"/>
      <c r="E61" s="251"/>
      <c r="F61" s="251"/>
      <c r="G61" s="251"/>
      <c r="H61" s="251"/>
      <c r="I61" s="251"/>
    </row>
    <row r="62" spans="2:9" ht="15" customHeight="1">
      <c r="B62" s="401" t="s">
        <v>118</v>
      </c>
      <c r="C62" s="402" t="s">
        <v>117</v>
      </c>
      <c r="D62" s="402" t="s">
        <v>116</v>
      </c>
      <c r="E62" s="404" t="s">
        <v>115</v>
      </c>
      <c r="F62" s="262" t="s">
        <v>62</v>
      </c>
      <c r="G62" s="262" t="s">
        <v>114</v>
      </c>
      <c r="H62" s="262" t="s">
        <v>60</v>
      </c>
      <c r="I62" s="262" t="s">
        <v>59</v>
      </c>
    </row>
    <row r="63" spans="2:9" s="48" customFormat="1" ht="38.25">
      <c r="B63" s="401"/>
      <c r="C63" s="403"/>
      <c r="D63" s="403"/>
      <c r="E63" s="405"/>
      <c r="F63" s="263" t="s">
        <v>113</v>
      </c>
      <c r="G63" s="263" t="s">
        <v>113</v>
      </c>
      <c r="H63" s="263" t="s">
        <v>113</v>
      </c>
      <c r="I63" s="263" t="s">
        <v>113</v>
      </c>
    </row>
    <row r="64" spans="2:9" s="61" customFormat="1" ht="15">
      <c r="B64" s="252"/>
      <c r="C64" s="252"/>
      <c r="D64" s="252"/>
      <c r="E64" s="261"/>
      <c r="F64" s="264"/>
      <c r="G64" s="264"/>
      <c r="H64" s="264"/>
      <c r="I64" s="264"/>
    </row>
    <row r="65" spans="2:9" s="251" customFormat="1" ht="15">
      <c r="B65" s="252"/>
      <c r="C65" s="252"/>
      <c r="D65" s="252"/>
      <c r="E65" s="261"/>
      <c r="F65" s="264"/>
      <c r="G65" s="264"/>
      <c r="H65" s="264"/>
      <c r="I65" s="264"/>
    </row>
    <row r="66" spans="2:9" s="251" customFormat="1" ht="15">
      <c r="B66" s="252"/>
      <c r="C66" s="252"/>
      <c r="D66" s="252"/>
      <c r="E66" s="261"/>
      <c r="F66" s="264"/>
      <c r="G66" s="264"/>
      <c r="H66" s="264"/>
      <c r="I66" s="264"/>
    </row>
    <row r="67" spans="2:9" s="225" customFormat="1" ht="15">
      <c r="B67" s="252"/>
      <c r="C67" s="252"/>
      <c r="D67" s="252"/>
      <c r="E67" s="261"/>
      <c r="F67" s="264"/>
      <c r="G67" s="264"/>
      <c r="H67" s="264"/>
      <c r="I67" s="264"/>
    </row>
    <row r="68" spans="2:9" s="225" customFormat="1" ht="15">
      <c r="B68" s="252"/>
      <c r="C68" s="252"/>
      <c r="D68" s="252"/>
      <c r="E68" s="261"/>
      <c r="F68" s="264"/>
      <c r="G68" s="264"/>
      <c r="H68" s="264"/>
      <c r="I68" s="264"/>
    </row>
    <row r="69" spans="2:9" s="225" customFormat="1" ht="15">
      <c r="B69" s="252"/>
      <c r="C69" s="252"/>
      <c r="D69" s="252"/>
      <c r="E69" s="261"/>
      <c r="F69" s="264"/>
      <c r="G69" s="264"/>
      <c r="H69" s="264"/>
      <c r="I69" s="264"/>
    </row>
    <row r="70" spans="2:9" s="225" customFormat="1" ht="15">
      <c r="B70" s="252"/>
      <c r="C70" s="252"/>
      <c r="D70" s="252"/>
      <c r="E70" s="261"/>
      <c r="F70" s="264"/>
      <c r="G70" s="264"/>
      <c r="H70" s="264"/>
      <c r="I70" s="264"/>
    </row>
    <row r="71" spans="2:9" s="225" customFormat="1"/>
    <row r="72" spans="2:9" s="225" customFormat="1"/>
  </sheetData>
  <mergeCells count="21">
    <mergeCell ref="B10:I10"/>
    <mergeCell ref="B12:B13"/>
    <mergeCell ref="E12:E13"/>
    <mergeCell ref="D12:D13"/>
    <mergeCell ref="C24:C25"/>
    <mergeCell ref="E62:E63"/>
    <mergeCell ref="E24:E25"/>
    <mergeCell ref="C46:C47"/>
    <mergeCell ref="C12:C13"/>
    <mergeCell ref="E46:E47"/>
    <mergeCell ref="E35:E36"/>
    <mergeCell ref="D46:D47"/>
    <mergeCell ref="D35:D36"/>
    <mergeCell ref="C35:C36"/>
    <mergeCell ref="B62:B63"/>
    <mergeCell ref="C62:C63"/>
    <mergeCell ref="D62:D63"/>
    <mergeCell ref="B46:B47"/>
    <mergeCell ref="D24:D25"/>
    <mergeCell ref="B24:B25"/>
    <mergeCell ref="B35:B36"/>
  </mergeCells>
  <printOptions gridLines="1"/>
  <pageMargins left="0.49" right="0.47" top="0.5" bottom="0.17" header="0.5" footer="0.19"/>
  <pageSetup paperSize="8" scale="59" orientation="portrait" r:id="rId1"/>
  <headerFooter alignWithMargins="0">
    <oddFooter>&amp;R&amp;P</oddFooter>
  </headerFooter>
  <customProperties>
    <customPr name="QNA_DRILLPATH_NODE_ID" r:id="rId2"/>
  </customProperties>
  <cellWatches>
    <cellWatch r="B65"/>
  </cellWatch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2BC5F-A0AF-4CF5-B061-DEF97F1D76CB}">
  <sheetPr codeName="Sheet6">
    <tabColor theme="8" tint="0.39997558519241921"/>
    <pageSetUpPr autoPageBreaks="0" fitToPage="1"/>
  </sheetPr>
  <dimension ref="A1:J98"/>
  <sheetViews>
    <sheetView showGridLines="0" topLeftCell="A2" zoomScale="85" zoomScaleNormal="85" zoomScaleSheetLayoutView="110" workbookViewId="0">
      <selection activeCell="B25" sqref="B25:C25"/>
    </sheetView>
  </sheetViews>
  <sheetFormatPr defaultColWidth="8.85546875" defaultRowHeight="15"/>
  <cols>
    <col min="1" max="1" width="3.85546875" style="1" customWidth="1"/>
    <col min="2" max="2" width="27.85546875" style="1" customWidth="1"/>
    <col min="3" max="3" width="39.42578125" style="1" customWidth="1"/>
    <col min="4" max="4" width="20.42578125" style="1" customWidth="1"/>
    <col min="5" max="5" width="9.42578125" style="1" customWidth="1"/>
    <col min="6" max="6" width="3.85546875" style="1" customWidth="1"/>
    <col min="7" max="7" width="8.85546875" style="1"/>
    <col min="10" max="16384" width="8.85546875" style="1"/>
  </cols>
  <sheetData>
    <row r="1" spans="1:6" ht="18">
      <c r="A1" s="67"/>
      <c r="B1" s="408"/>
      <c r="C1" s="408"/>
      <c r="D1" s="408"/>
      <c r="E1" s="408"/>
      <c r="F1" s="408"/>
    </row>
    <row r="2" spans="1:6" ht="35.25" customHeight="1">
      <c r="A2" s="67"/>
      <c r="B2" s="90"/>
      <c r="C2" s="93"/>
      <c r="D2" s="90"/>
      <c r="E2" s="98"/>
      <c r="F2" s="71"/>
    </row>
    <row r="3" spans="1:6" ht="26.25">
      <c r="A3" s="67"/>
      <c r="B3" s="120" t="s">
        <v>8</v>
      </c>
      <c r="C3" s="410"/>
      <c r="D3" s="410"/>
      <c r="E3" s="410"/>
      <c r="F3" s="71"/>
    </row>
    <row r="4" spans="1:6">
      <c r="A4" s="67"/>
      <c r="B4" s="90"/>
      <c r="C4" s="93"/>
      <c r="D4" s="90"/>
      <c r="E4" s="98"/>
      <c r="F4" s="71"/>
    </row>
    <row r="5" spans="1:6" s="115" customFormat="1" ht="12.75">
      <c r="B5" s="119" t="s">
        <v>78</v>
      </c>
      <c r="C5" s="409" t="str">
        <f>'1. Budget'!E2</f>
        <v>Please add</v>
      </c>
      <c r="D5" s="409"/>
      <c r="E5" s="409"/>
      <c r="F5" s="117"/>
    </row>
    <row r="6" spans="1:6" s="115" customFormat="1" ht="12.75">
      <c r="B6" s="119" t="s">
        <v>77</v>
      </c>
      <c r="C6" s="409" t="str">
        <f>'1. Budget'!E3</f>
        <v>Please add</v>
      </c>
      <c r="D6" s="409"/>
      <c r="E6" s="409"/>
      <c r="F6" s="117"/>
    </row>
    <row r="7" spans="1:6" s="115" customFormat="1" ht="12.75">
      <c r="B7" s="119" t="s">
        <v>76</v>
      </c>
      <c r="C7" s="409" t="str">
        <f>'1. Budget'!E4</f>
        <v>ScreenSkills generated</v>
      </c>
      <c r="D7" s="409"/>
      <c r="E7" s="409"/>
      <c r="F7" s="117"/>
    </row>
    <row r="8" spans="1:6" s="115" customFormat="1" ht="12.75">
      <c r="B8" s="100"/>
      <c r="C8" s="118"/>
      <c r="D8" s="118"/>
      <c r="E8" s="118"/>
      <c r="F8" s="117"/>
    </row>
    <row r="9" spans="1:6" s="115" customFormat="1" ht="12.75">
      <c r="B9" s="77" t="s">
        <v>175</v>
      </c>
      <c r="C9" s="93"/>
      <c r="D9" s="92"/>
      <c r="E9" s="91"/>
      <c r="F9" s="90"/>
    </row>
    <row r="10" spans="1:6" s="115" customFormat="1" ht="12.75">
      <c r="B10" s="77"/>
      <c r="C10" s="93"/>
      <c r="D10" s="92"/>
      <c r="E10" s="91"/>
      <c r="F10" s="90"/>
    </row>
    <row r="11" spans="1:6" s="115" customFormat="1" ht="12.75" customHeight="1">
      <c r="B11" s="116" t="s">
        <v>174</v>
      </c>
      <c r="C11" s="409" t="s">
        <v>170</v>
      </c>
      <c r="D11" s="409"/>
      <c r="E11" s="409"/>
      <c r="F11" s="90"/>
    </row>
    <row r="12" spans="1:6" s="115" customFormat="1" ht="12.75" customHeight="1">
      <c r="B12" s="116" t="s">
        <v>173</v>
      </c>
      <c r="C12" s="409" t="s">
        <v>170</v>
      </c>
      <c r="D12" s="409"/>
      <c r="E12" s="409"/>
      <c r="F12" s="90"/>
    </row>
    <row r="13" spans="1:6" s="115" customFormat="1" ht="12.75" customHeight="1">
      <c r="B13" s="116" t="s">
        <v>172</v>
      </c>
      <c r="C13" s="409" t="s">
        <v>170</v>
      </c>
      <c r="D13" s="409"/>
      <c r="E13" s="409"/>
      <c r="F13" s="90"/>
    </row>
    <row r="14" spans="1:6" s="115" customFormat="1" ht="12.75" customHeight="1">
      <c r="B14" s="116" t="s">
        <v>171</v>
      </c>
      <c r="C14" s="409" t="s">
        <v>170</v>
      </c>
      <c r="D14" s="409"/>
      <c r="E14" s="409"/>
      <c r="F14" s="90"/>
    </row>
    <row r="15" spans="1:6">
      <c r="A15" s="67"/>
      <c r="B15" s="90"/>
      <c r="C15" s="90"/>
      <c r="D15" s="113"/>
      <c r="E15" s="114"/>
      <c r="F15" s="90"/>
    </row>
    <row r="16" spans="1:6" s="71" customFormat="1" ht="12.75">
      <c r="B16" s="411" t="s">
        <v>169</v>
      </c>
      <c r="C16" s="411"/>
      <c r="D16" s="412"/>
      <c r="E16" s="412"/>
      <c r="F16" s="99"/>
    </row>
    <row r="17" spans="1:9" s="71" customFormat="1" ht="12.75">
      <c r="B17" s="90"/>
      <c r="C17" s="90"/>
      <c r="D17" s="90"/>
      <c r="E17" s="98"/>
      <c r="F17" s="90"/>
    </row>
    <row r="18" spans="1:9" ht="15.75">
      <c r="A18" s="67"/>
      <c r="B18" s="415" t="s">
        <v>168</v>
      </c>
      <c r="C18" s="415"/>
      <c r="D18" s="112"/>
      <c r="E18" s="111"/>
      <c r="F18" s="90"/>
      <c r="H18" s="1"/>
      <c r="I18" s="1"/>
    </row>
    <row r="19" spans="1:9" ht="16.5" hidden="1" customHeight="1">
      <c r="A19" s="67"/>
      <c r="B19" s="413" t="s">
        <v>229</v>
      </c>
      <c r="C19" s="413"/>
      <c r="D19" s="112"/>
      <c r="E19" s="111"/>
      <c r="F19" s="90"/>
      <c r="H19" s="1"/>
      <c r="I19" s="1"/>
    </row>
    <row r="20" spans="1:9" hidden="1">
      <c r="A20" s="67"/>
      <c r="B20" s="90" t="s">
        <v>230</v>
      </c>
      <c r="C20" s="90"/>
      <c r="D20" s="324">
        <f>'1. Budget'!F13</f>
        <v>0</v>
      </c>
      <c r="E20" s="325"/>
      <c r="F20" s="90"/>
      <c r="H20" s="1"/>
      <c r="I20" s="1"/>
    </row>
    <row r="21" spans="1:9" ht="15.75" hidden="1" customHeight="1">
      <c r="A21" s="67"/>
      <c r="B21" s="414" t="s">
        <v>231</v>
      </c>
      <c r="C21" s="414"/>
      <c r="D21" s="324">
        <f>'1. Budget'!F21</f>
        <v>0</v>
      </c>
      <c r="E21" s="325"/>
      <c r="F21" s="90"/>
      <c r="H21" s="1"/>
      <c r="I21" s="1"/>
    </row>
    <row r="22" spans="1:9" hidden="1">
      <c r="A22" s="67"/>
      <c r="B22" s="323" t="s">
        <v>232</v>
      </c>
      <c r="C22" s="90"/>
      <c r="D22" s="324">
        <f>'1. Budget'!F42</f>
        <v>0</v>
      </c>
      <c r="E22" s="325"/>
      <c r="F22" s="90"/>
      <c r="H22" s="1"/>
      <c r="I22" s="1"/>
    </row>
    <row r="23" spans="1:9" hidden="1">
      <c r="A23" s="67"/>
      <c r="B23" s="323" t="s">
        <v>233</v>
      </c>
      <c r="C23" s="90"/>
      <c r="D23" s="324">
        <f>'1. Budget'!F172</f>
        <v>0</v>
      </c>
      <c r="E23" s="325"/>
      <c r="F23" s="90"/>
      <c r="H23" s="1"/>
      <c r="I23" s="1"/>
    </row>
    <row r="24" spans="1:9">
      <c r="A24" s="67"/>
      <c r="B24" s="418"/>
      <c r="C24" s="418"/>
      <c r="D24" s="107"/>
      <c r="E24" s="98"/>
      <c r="F24" s="90"/>
      <c r="H24" s="1"/>
      <c r="I24" s="1"/>
    </row>
    <row r="25" spans="1:9" ht="15.75" thickBot="1">
      <c r="A25" s="67"/>
      <c r="B25" s="416" t="s">
        <v>167</v>
      </c>
      <c r="C25" s="416"/>
      <c r="D25" s="112" t="s">
        <v>166</v>
      </c>
      <c r="E25" s="111" t="s">
        <v>165</v>
      </c>
      <c r="F25" s="90"/>
      <c r="H25" s="1"/>
      <c r="I25" s="1"/>
    </row>
    <row r="26" spans="1:9" ht="13.5" customHeight="1" thickBot="1">
      <c r="A26" s="67"/>
      <c r="B26" s="416" t="s">
        <v>227</v>
      </c>
      <c r="C26" s="417"/>
      <c r="D26" s="109">
        <f>'1. Budget'!R13</f>
        <v>0</v>
      </c>
      <c r="E26" s="104" t="e">
        <f>D26/#REF!</f>
        <v>#REF!</v>
      </c>
      <c r="F26" s="90"/>
      <c r="H26" s="1"/>
      <c r="I26" s="1"/>
    </row>
    <row r="27" spans="1:9" ht="15.75" thickBot="1">
      <c r="A27" s="67"/>
      <c r="B27" s="419" t="s">
        <v>163</v>
      </c>
      <c r="C27" s="420"/>
      <c r="D27" s="109">
        <f>'1. Budget'!R21</f>
        <v>0</v>
      </c>
      <c r="E27" s="104" t="e">
        <f>D27/#REF!</f>
        <v>#REF!</v>
      </c>
      <c r="F27" s="90"/>
      <c r="H27" s="1"/>
      <c r="I27" s="1"/>
    </row>
    <row r="28" spans="1:9" ht="15.75" thickBot="1">
      <c r="A28" s="67"/>
      <c r="B28" s="419" t="s">
        <v>213</v>
      </c>
      <c r="C28" s="420"/>
      <c r="D28" s="109" t="e">
        <f>'1. Budget'!#REF!</f>
        <v>#REF!</v>
      </c>
      <c r="E28" s="104" t="e">
        <f>D28/#REF!</f>
        <v>#REF!</v>
      </c>
      <c r="F28" s="90"/>
      <c r="H28" s="1"/>
      <c r="I28" s="1"/>
    </row>
    <row r="29" spans="1:9" ht="15.75" thickBot="1">
      <c r="A29" s="67"/>
      <c r="B29" s="416" t="s">
        <v>162</v>
      </c>
      <c r="C29" s="417"/>
      <c r="E29" s="104" t="e">
        <f>D30/#REF!</f>
        <v>#REF!</v>
      </c>
      <c r="F29" s="90"/>
      <c r="H29" s="1"/>
      <c r="I29" s="1"/>
    </row>
    <row r="30" spans="1:9" ht="15.75" thickBot="1">
      <c r="A30" s="67"/>
      <c r="B30" s="416" t="s">
        <v>164</v>
      </c>
      <c r="C30" s="416"/>
      <c r="D30" s="105" t="e">
        <f>'1. Budget'!#REF!</f>
        <v>#REF!</v>
      </c>
      <c r="E30" s="104" t="e">
        <f>D31/#REF!</f>
        <v>#REF!</v>
      </c>
      <c r="F30" s="90"/>
      <c r="H30" s="1"/>
      <c r="I30" s="1"/>
    </row>
    <row r="31" spans="1:9" ht="15.75" thickBot="1">
      <c r="A31" s="67"/>
      <c r="B31" s="326"/>
      <c r="C31" s="326"/>
      <c r="D31" s="107"/>
      <c r="E31" s="110"/>
      <c r="F31" s="90"/>
      <c r="H31" s="1"/>
      <c r="I31" s="1"/>
    </row>
    <row r="32" spans="1:9" ht="15.75" thickBot="1">
      <c r="A32" s="67"/>
      <c r="B32" s="421" t="s">
        <v>161</v>
      </c>
      <c r="C32" s="422"/>
      <c r="D32" s="109" t="e">
        <f>#REF!-D26-D27-D30</f>
        <v>#REF!</v>
      </c>
      <c r="E32" s="104" t="e">
        <f>D32/#REF!</f>
        <v>#REF!</v>
      </c>
      <c r="F32" s="90"/>
      <c r="H32" s="1"/>
      <c r="I32" s="1"/>
    </row>
    <row r="33" spans="1:9" ht="16.5" thickBot="1">
      <c r="A33" s="67"/>
      <c r="B33" s="416"/>
      <c r="C33" s="416"/>
      <c r="D33" s="108"/>
      <c r="E33" s="106"/>
      <c r="F33" s="90"/>
      <c r="H33" s="1"/>
      <c r="I33" s="1"/>
    </row>
    <row r="34" spans="1:9" ht="15.75" thickBot="1">
      <c r="A34" s="67"/>
      <c r="B34" s="416" t="s">
        <v>160</v>
      </c>
      <c r="C34" s="417"/>
      <c r="D34" s="105" t="e">
        <f>#REF!*0.1</f>
        <v>#REF!</v>
      </c>
      <c r="E34" s="104" t="e">
        <f>IF(D34=0,"",D34/#REF!)</f>
        <v>#REF!</v>
      </c>
      <c r="F34" s="90"/>
      <c r="H34" s="1"/>
      <c r="I34" s="1"/>
    </row>
    <row r="35" spans="1:9" ht="15" customHeight="1" thickBot="1">
      <c r="A35" s="67"/>
      <c r="B35" s="416" t="s">
        <v>159</v>
      </c>
      <c r="C35" s="417"/>
      <c r="D35" s="105" t="e">
        <f>#REF!-D30-D34</f>
        <v>#REF!</v>
      </c>
      <c r="E35" s="104" t="e">
        <f>IF(D35=0,"",D35/#REF!)</f>
        <v>#REF!</v>
      </c>
      <c r="F35" s="90"/>
      <c r="H35" s="1"/>
      <c r="I35" s="1"/>
    </row>
    <row r="36" spans="1:9">
      <c r="A36" s="67"/>
      <c r="B36" s="103"/>
      <c r="C36" s="97"/>
      <c r="D36" s="95"/>
      <c r="E36" s="102"/>
      <c r="F36" s="90"/>
      <c r="H36" s="1"/>
      <c r="I36" s="1"/>
    </row>
    <row r="37" spans="1:9">
      <c r="A37" s="67"/>
      <c r="B37" s="100"/>
      <c r="C37" s="90"/>
      <c r="D37" s="92"/>
      <c r="E37" s="98"/>
      <c r="F37" s="90"/>
      <c r="H37" s="1"/>
      <c r="I37" s="1"/>
    </row>
    <row r="38" spans="1:9" ht="21" thickBot="1">
      <c r="A38" s="67"/>
      <c r="B38" s="427" t="s">
        <v>158</v>
      </c>
      <c r="C38" s="427"/>
      <c r="D38" s="101" t="e">
        <f>D32</f>
        <v>#REF!</v>
      </c>
      <c r="E38" s="98"/>
      <c r="F38" s="90"/>
      <c r="H38" s="1"/>
      <c r="I38" s="1"/>
    </row>
    <row r="39" spans="1:9" ht="15.75" thickTop="1">
      <c r="A39" s="67"/>
      <c r="B39" s="90"/>
      <c r="C39" s="93"/>
      <c r="D39" s="92"/>
      <c r="E39" s="91"/>
      <c r="F39" s="90"/>
      <c r="H39" s="1"/>
      <c r="I39" s="1"/>
    </row>
    <row r="40" spans="1:9">
      <c r="A40" s="67"/>
      <c r="B40" s="97"/>
      <c r="C40" s="96"/>
      <c r="D40" s="95"/>
      <c r="E40" s="94"/>
      <c r="F40" s="90"/>
      <c r="H40" s="1"/>
      <c r="I40" s="1"/>
    </row>
    <row r="41" spans="1:9">
      <c r="A41" s="67"/>
      <c r="B41" s="90"/>
      <c r="C41" s="93"/>
      <c r="D41" s="92"/>
      <c r="E41" s="91"/>
      <c r="F41" s="90"/>
      <c r="H41" s="1"/>
      <c r="I41" s="1"/>
    </row>
    <row r="42" spans="1:9" ht="32.25" customHeight="1">
      <c r="A42" s="67"/>
      <c r="B42" s="428" t="s">
        <v>157</v>
      </c>
      <c r="C42" s="429"/>
      <c r="D42" s="430" t="s">
        <v>156</v>
      </c>
      <c r="E42" s="431"/>
      <c r="F42" s="90"/>
      <c r="H42" s="1"/>
      <c r="I42" s="1"/>
    </row>
    <row r="43" spans="1:9" ht="32.25" customHeight="1">
      <c r="A43" s="67"/>
      <c r="B43" s="428" t="s">
        <v>155</v>
      </c>
      <c r="C43" s="429"/>
      <c r="D43" s="432"/>
      <c r="E43" s="433"/>
      <c r="F43" s="90"/>
      <c r="H43" s="1"/>
      <c r="I43" s="1"/>
    </row>
    <row r="44" spans="1:9" ht="32.25" customHeight="1">
      <c r="A44" s="67"/>
      <c r="B44" s="423" t="s">
        <v>154</v>
      </c>
      <c r="C44" s="424"/>
      <c r="D44" s="425" t="s">
        <v>153</v>
      </c>
      <c r="E44" s="426"/>
      <c r="F44" s="90"/>
      <c r="H44" s="1"/>
      <c r="I44" s="1"/>
    </row>
    <row r="45" spans="1:9">
      <c r="A45" s="67"/>
      <c r="B45" s="67"/>
      <c r="C45" s="93"/>
      <c r="D45" s="92"/>
      <c r="E45" s="91"/>
      <c r="F45" s="90"/>
      <c r="H45" s="1"/>
      <c r="I45" s="1"/>
    </row>
    <row r="46" spans="1:9">
      <c r="A46" s="67"/>
      <c r="H46" s="1"/>
      <c r="I46" s="1"/>
    </row>
    <row r="47" spans="1:9">
      <c r="A47" s="67"/>
      <c r="H47" s="1"/>
      <c r="I47" s="1"/>
    </row>
    <row r="48" spans="1:9">
      <c r="A48" s="67"/>
      <c r="H48" s="1"/>
      <c r="I48" s="1"/>
    </row>
    <row r="49" spans="1:9">
      <c r="A49" s="67"/>
      <c r="H49" s="1"/>
      <c r="I49" s="1"/>
    </row>
    <row r="50" spans="1:9">
      <c r="A50" s="67"/>
      <c r="H50" s="1"/>
      <c r="I50" s="1"/>
    </row>
    <row r="51" spans="1:9">
      <c r="A51" s="67"/>
      <c r="H51" s="1"/>
      <c r="I51" s="1"/>
    </row>
    <row r="52" spans="1:9" s="77" customFormat="1" ht="12.75"/>
    <row r="53" spans="1:9" s="77" customFormat="1" ht="12.75"/>
    <row r="54" spans="1:9">
      <c r="A54" s="67"/>
      <c r="H54" s="1"/>
      <c r="I54" s="1"/>
    </row>
    <row r="55" spans="1:9">
      <c r="A55" s="67"/>
      <c r="H55" s="1"/>
      <c r="I55" s="1"/>
    </row>
    <row r="56" spans="1:9">
      <c r="A56" s="67"/>
      <c r="H56" s="1"/>
      <c r="I56" s="1"/>
    </row>
    <row r="57" spans="1:9">
      <c r="A57" s="67"/>
      <c r="H57" s="1"/>
      <c r="I57" s="1"/>
    </row>
    <row r="58" spans="1:9">
      <c r="A58" s="67"/>
      <c r="H58" s="1"/>
      <c r="I58" s="1"/>
    </row>
    <row r="59" spans="1:9">
      <c r="A59" s="67"/>
      <c r="H59" s="1"/>
      <c r="I59" s="1"/>
    </row>
    <row r="60" spans="1:9">
      <c r="A60" s="67"/>
      <c r="H60" s="1"/>
      <c r="I60" s="1"/>
    </row>
    <row r="61" spans="1:9">
      <c r="A61" s="67"/>
      <c r="H61" s="1"/>
      <c r="I61" s="1"/>
    </row>
    <row r="62" spans="1:9">
      <c r="A62" s="67"/>
      <c r="H62" s="1"/>
      <c r="I62" s="1"/>
    </row>
    <row r="63" spans="1:9">
      <c r="A63" s="67"/>
      <c r="H63" s="1"/>
      <c r="I63" s="1"/>
    </row>
    <row r="64" spans="1:9">
      <c r="A64" s="67"/>
      <c r="H64" s="1"/>
      <c r="I64" s="1"/>
    </row>
    <row r="65" spans="1:10">
      <c r="A65" s="67"/>
      <c r="H65" s="1"/>
      <c r="I65" s="1"/>
    </row>
    <row r="66" spans="1:10">
      <c r="A66" s="67"/>
      <c r="H66" s="1"/>
      <c r="I66" s="1"/>
    </row>
    <row r="67" spans="1:10" ht="12.75">
      <c r="H67" s="1"/>
      <c r="I67" s="1"/>
    </row>
    <row r="72" spans="1:10" hidden="1">
      <c r="B72" s="89"/>
      <c r="C72" s="88"/>
      <c r="D72" s="86"/>
      <c r="E72" s="87"/>
      <c r="F72" s="86"/>
      <c r="H72" s="1"/>
      <c r="I72" s="1"/>
    </row>
    <row r="73" spans="1:10" hidden="1">
      <c r="B73" s="85" t="s">
        <v>152</v>
      </c>
      <c r="C73" s="84"/>
      <c r="D73" s="83"/>
      <c r="E73" s="82"/>
      <c r="F73" s="81"/>
      <c r="H73" s="1"/>
      <c r="I73" s="1"/>
    </row>
    <row r="74" spans="1:10" hidden="1">
      <c r="B74" s="73"/>
      <c r="C74" s="71"/>
      <c r="D74" s="71"/>
      <c r="E74" s="72"/>
      <c r="F74" s="71"/>
      <c r="H74" s="1"/>
      <c r="I74" s="1"/>
    </row>
    <row r="75" spans="1:10" hidden="1">
      <c r="B75" s="74" t="s">
        <v>151</v>
      </c>
      <c r="C75" s="77"/>
      <c r="D75" s="71"/>
      <c r="E75" s="72"/>
      <c r="F75" s="71"/>
      <c r="H75" s="1"/>
      <c r="I75" s="1"/>
    </row>
    <row r="76" spans="1:10" hidden="1">
      <c r="B76" s="76"/>
      <c r="C76" s="80"/>
      <c r="D76" s="71"/>
      <c r="E76" s="72"/>
      <c r="F76" s="71"/>
      <c r="H76" s="1"/>
      <c r="I76" s="1"/>
    </row>
    <row r="77" spans="1:10" hidden="1">
      <c r="B77" s="79" t="s">
        <v>150</v>
      </c>
      <c r="C77" s="80"/>
      <c r="D77" s="71"/>
      <c r="E77" s="72"/>
      <c r="F77" s="71"/>
      <c r="H77" s="1"/>
      <c r="I77" s="1"/>
    </row>
    <row r="78" spans="1:10" ht="12.75" hidden="1">
      <c r="B78" s="79" t="s">
        <v>149</v>
      </c>
      <c r="C78" s="77"/>
      <c r="D78" s="77"/>
      <c r="E78" s="78"/>
      <c r="F78" s="77"/>
      <c r="G78" s="77"/>
      <c r="H78" s="1"/>
      <c r="I78" s="1"/>
      <c r="J78" s="77"/>
    </row>
    <row r="79" spans="1:10" ht="12.75" hidden="1">
      <c r="B79" s="79" t="s">
        <v>148</v>
      </c>
      <c r="C79" s="77"/>
      <c r="D79" s="77"/>
      <c r="E79" s="78"/>
      <c r="F79" s="77"/>
      <c r="G79" s="77"/>
      <c r="H79" s="1"/>
      <c r="I79" s="1"/>
      <c r="J79" s="77"/>
    </row>
    <row r="80" spans="1:10" hidden="1">
      <c r="B80" s="73"/>
      <c r="C80" s="71"/>
      <c r="D80" s="71"/>
      <c r="E80" s="72"/>
      <c r="F80" s="71"/>
      <c r="H80" s="1"/>
      <c r="I80" s="1"/>
    </row>
    <row r="81" spans="2:9" hidden="1">
      <c r="B81" s="76" t="s">
        <v>147</v>
      </c>
      <c r="C81" s="75"/>
      <c r="D81" s="75"/>
      <c r="E81" s="72"/>
      <c r="F81" s="71"/>
      <c r="H81" s="1"/>
      <c r="I81" s="1"/>
    </row>
    <row r="82" spans="2:9" hidden="1">
      <c r="B82" s="76"/>
      <c r="C82" s="71"/>
      <c r="D82" s="71"/>
      <c r="E82" s="72"/>
      <c r="F82" s="71"/>
      <c r="H82" s="1"/>
      <c r="I82" s="1"/>
    </row>
    <row r="83" spans="2:9" hidden="1">
      <c r="B83" s="76"/>
      <c r="C83" s="71"/>
      <c r="D83" s="71"/>
      <c r="E83" s="72"/>
      <c r="F83" s="71"/>
      <c r="H83" s="1"/>
      <c r="I83" s="1"/>
    </row>
    <row r="84" spans="2:9" hidden="1">
      <c r="B84" s="74" t="s">
        <v>146</v>
      </c>
      <c r="C84" s="75"/>
      <c r="D84" s="75"/>
      <c r="E84" s="72"/>
      <c r="F84" s="71"/>
      <c r="H84" s="1"/>
      <c r="I84" s="1"/>
    </row>
    <row r="85" spans="2:9" hidden="1">
      <c r="B85" s="73"/>
      <c r="C85" s="71"/>
      <c r="D85" s="71"/>
      <c r="E85" s="72"/>
      <c r="F85" s="71"/>
      <c r="H85" s="1"/>
      <c r="I85" s="1"/>
    </row>
    <row r="86" spans="2:9" hidden="1">
      <c r="B86" s="73"/>
      <c r="C86" s="71"/>
      <c r="D86" s="71"/>
      <c r="E86" s="72"/>
      <c r="F86" s="71"/>
      <c r="H86" s="1"/>
      <c r="I86" s="1"/>
    </row>
    <row r="87" spans="2:9" hidden="1">
      <c r="B87" s="74" t="s">
        <v>145</v>
      </c>
      <c r="C87" s="71"/>
      <c r="D87" s="71"/>
      <c r="E87" s="72"/>
      <c r="F87" s="71"/>
      <c r="H87" s="1"/>
      <c r="I87" s="1"/>
    </row>
    <row r="88" spans="2:9" hidden="1">
      <c r="B88" s="73" t="s">
        <v>144</v>
      </c>
      <c r="C88" s="71" t="s">
        <v>143</v>
      </c>
      <c r="D88" s="71"/>
      <c r="E88" s="72"/>
      <c r="F88" s="71"/>
      <c r="H88" s="1"/>
      <c r="I88" s="1"/>
    </row>
    <row r="89" spans="2:9" hidden="1">
      <c r="B89" s="73" t="s">
        <v>142</v>
      </c>
      <c r="C89" s="71" t="s">
        <v>141</v>
      </c>
      <c r="D89" s="71"/>
      <c r="E89" s="72"/>
      <c r="F89" s="71"/>
      <c r="H89" s="1"/>
      <c r="I89" s="1"/>
    </row>
    <row r="90" spans="2:9" hidden="1">
      <c r="B90" s="73"/>
      <c r="C90" s="71"/>
      <c r="D90" s="71"/>
      <c r="E90" s="72"/>
      <c r="F90" s="71"/>
      <c r="H90" s="1"/>
      <c r="I90" s="1"/>
    </row>
    <row r="91" spans="2:9" ht="15.75" hidden="1" thickBot="1">
      <c r="B91" s="70"/>
      <c r="C91" s="68"/>
      <c r="D91" s="68"/>
      <c r="E91" s="69"/>
      <c r="F91" s="68"/>
      <c r="H91" s="1"/>
      <c r="I91" s="1"/>
    </row>
    <row r="92" spans="2:9" hidden="1">
      <c r="B92" s="67"/>
      <c r="C92" s="67"/>
      <c r="D92" s="67"/>
      <c r="E92" s="67"/>
      <c r="F92" s="67"/>
      <c r="H92" s="1"/>
      <c r="I92" s="1"/>
    </row>
    <row r="93" spans="2:9" ht="12.75" hidden="1">
      <c r="H93" s="1"/>
      <c r="I93" s="1"/>
    </row>
    <row r="94" spans="2:9" ht="12.75">
      <c r="H94" s="1"/>
      <c r="I94" s="1"/>
    </row>
    <row r="95" spans="2:9" ht="12.75">
      <c r="H95" s="1"/>
      <c r="I95" s="1"/>
    </row>
    <row r="96" spans="2:9" ht="12.75">
      <c r="H96" s="1"/>
      <c r="I96" s="1"/>
    </row>
    <row r="97" s="1" customFormat="1" ht="12.75"/>
    <row r="98" s="1" customFormat="1" ht="12.75"/>
  </sheetData>
  <sheetProtection selectLockedCells="1"/>
  <mergeCells count="31">
    <mergeCell ref="B44:C44"/>
    <mergeCell ref="D44:E44"/>
    <mergeCell ref="B38:C38"/>
    <mergeCell ref="B42:C42"/>
    <mergeCell ref="D42:E43"/>
    <mergeCell ref="B43:C43"/>
    <mergeCell ref="B19:C19"/>
    <mergeCell ref="B21:C21"/>
    <mergeCell ref="B18:C18"/>
    <mergeCell ref="B35:C35"/>
    <mergeCell ref="B24:C24"/>
    <mergeCell ref="B25:C25"/>
    <mergeCell ref="B26:C26"/>
    <mergeCell ref="B27:C27"/>
    <mergeCell ref="B29:C29"/>
    <mergeCell ref="B32:C32"/>
    <mergeCell ref="B34:C34"/>
    <mergeCell ref="B33:C33"/>
    <mergeCell ref="B28:C28"/>
    <mergeCell ref="B30:C30"/>
    <mergeCell ref="C12:E12"/>
    <mergeCell ref="C13:E13"/>
    <mergeCell ref="C14:E14"/>
    <mergeCell ref="B16:C16"/>
    <mergeCell ref="D16:E16"/>
    <mergeCell ref="B1:F1"/>
    <mergeCell ref="C5:E5"/>
    <mergeCell ref="C6:E6"/>
    <mergeCell ref="C7:E7"/>
    <mergeCell ref="C11:E11"/>
    <mergeCell ref="C3:E3"/>
  </mergeCells>
  <printOptions horizontalCentered="1"/>
  <pageMargins left="0.74803149606299213" right="0.74803149606299213" top="0.38" bottom="0.62" header="0.22" footer="0.28000000000000003"/>
  <pageSetup paperSize="9" scale="82" orientation="portrait" r:id="rId1"/>
  <headerFooter alignWithMargins="0"/>
  <customProperties>
    <customPr name="QNA_DRILLPATH_NODE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74551-B8CC-4F76-96E4-2ED81690BE48}">
  <sheetPr codeName="Sheet2"/>
  <dimension ref="A3:B54"/>
  <sheetViews>
    <sheetView workbookViewId="0">
      <selection activeCell="M21" sqref="M21"/>
    </sheetView>
  </sheetViews>
  <sheetFormatPr defaultRowHeight="15"/>
  <cols>
    <col min="1" max="1" width="20.5703125" style="1" bestFit="1" customWidth="1"/>
    <col min="2" max="2" width="10.5703125" style="1" bestFit="1" customWidth="1"/>
  </cols>
  <sheetData>
    <row r="3" spans="1:2">
      <c r="A3" s="317" t="s">
        <v>216</v>
      </c>
      <c r="B3" s="317"/>
    </row>
    <row r="4" spans="1:2">
      <c r="A4" s="318"/>
      <c r="B4" s="318"/>
    </row>
    <row r="5" spans="1:2">
      <c r="A5" s="318" t="s">
        <v>217</v>
      </c>
      <c r="B5" s="319">
        <v>43636.650000000009</v>
      </c>
    </row>
    <row r="6" spans="1:2">
      <c r="A6" s="318"/>
      <c r="B6" s="319"/>
    </row>
    <row r="7" spans="1:2">
      <c r="A7" s="318" t="s">
        <v>218</v>
      </c>
      <c r="B7" s="319">
        <v>28227.05</v>
      </c>
    </row>
    <row r="8" spans="1:2">
      <c r="A8" s="318" t="s">
        <v>219</v>
      </c>
      <c r="B8" s="319">
        <v>0</v>
      </c>
    </row>
    <row r="9" spans="1:2">
      <c r="A9" s="318" t="s">
        <v>220</v>
      </c>
      <c r="B9" s="319">
        <v>1850</v>
      </c>
    </row>
    <row r="10" spans="1:2">
      <c r="A10" s="318" t="s">
        <v>221</v>
      </c>
      <c r="B10" s="319">
        <v>13559.600000000009</v>
      </c>
    </row>
    <row r="11" spans="1:2">
      <c r="A11" s="318"/>
      <c r="B11" s="318"/>
    </row>
    <row r="12" spans="1:2">
      <c r="A12" s="318" t="s">
        <v>222</v>
      </c>
      <c r="B12" s="319">
        <v>64425</v>
      </c>
    </row>
    <row r="13" spans="1:2">
      <c r="A13" s="318" t="s">
        <v>223</v>
      </c>
      <c r="B13" s="320">
        <v>42259.16837655018</v>
      </c>
    </row>
    <row r="14" spans="1:2">
      <c r="A14" s="318"/>
      <c r="B14" s="318"/>
    </row>
    <row r="15" spans="1:2">
      <c r="A15" s="318" t="s">
        <v>224</v>
      </c>
      <c r="B15" s="319">
        <v>36197.949999999997</v>
      </c>
    </row>
    <row r="16" spans="1:2">
      <c r="A16" s="318" t="s">
        <v>225</v>
      </c>
      <c r="B16" s="319">
        <v>14032.118376550181</v>
      </c>
    </row>
    <row r="17" spans="1:2">
      <c r="A17" s="318"/>
      <c r="B17" s="318"/>
    </row>
    <row r="18" spans="1:2">
      <c r="A18" s="321" t="s">
        <v>226</v>
      </c>
      <c r="B18" s="322">
        <v>13559.600000000009</v>
      </c>
    </row>
    <row r="27" spans="1:2">
      <c r="A27" s="77"/>
      <c r="B27" s="77"/>
    </row>
    <row r="28" spans="1:2">
      <c r="A28" s="77"/>
      <c r="B28" s="77"/>
    </row>
    <row r="53" spans="1:2">
      <c r="A53" s="77"/>
      <c r="B53" s="77"/>
    </row>
    <row r="54" spans="1:2">
      <c r="A54" s="77"/>
      <c r="B54" s="77"/>
    </row>
  </sheetData>
  <pageMargins left="0.7" right="0.7" top="0.75" bottom="0.75" header="0.3" footer="0.3"/>
  <customProperties>
    <customPr name="QNA_DRILLPATH_NODE_ID" r:id="rId1"/>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7</vt:i4>
      </vt:variant>
      <vt:variant>
        <vt:lpstr>Charts</vt:lpstr>
      </vt:variant>
      <vt:variant>
        <vt:i4>1</vt:i4>
      </vt:variant>
      <vt:variant>
        <vt:lpstr>Named Ranges</vt:lpstr>
      </vt:variant>
      <vt:variant>
        <vt:i4>2</vt:i4>
      </vt:variant>
    </vt:vector>
  </HeadingPairs>
  <TitlesOfParts>
    <vt:vector size="10" baseType="lpstr">
      <vt:lpstr>How to Guide </vt:lpstr>
      <vt:lpstr>EXAMPLE Budget vs Actual</vt:lpstr>
      <vt:lpstr>1. Budget</vt:lpstr>
      <vt:lpstr>2. Risk Analysis</vt:lpstr>
      <vt:lpstr>3. Project Report</vt:lpstr>
      <vt:lpstr>4. Claim Form</vt:lpstr>
      <vt:lpstr>Sheet1</vt:lpstr>
      <vt:lpstr>Chart1</vt:lpstr>
      <vt:lpstr>'4. Claim Form'!Print_Area</vt:lpstr>
      <vt:lpstr>'How to Guide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Fergal McBride</dc:creator>
  <cp:lastModifiedBy>Devendra Patel</cp:lastModifiedBy>
  <dcterms:created xsi:type="dcterms:W3CDTF">2021-09-07T12:27:29Z</dcterms:created>
  <dcterms:modified xsi:type="dcterms:W3CDTF">2025-11-18T14:26:54Z</dcterms:modified>
</cp:coreProperties>
</file>